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3\4.December 2023\Small, Medium &amp; Large\Draft\"/>
    </mc:Choice>
  </mc:AlternateContent>
  <bookViews>
    <workbookView xWindow="0" yWindow="0" windowWidth="24000" windowHeight="8240" activeTab="1"/>
  </bookViews>
  <sheets>
    <sheet name="September 2023" sheetId="3" r:id="rId1"/>
    <sheet name="December 2023" sheetId="1" r:id="rId2"/>
    <sheet name="DTIC cut off points for QFS" sheetId="4" r:id="rId3"/>
  </sheets>
  <definedNames>
    <definedName name="DEC08_SML">'December 2023'!$A$9:$D$351</definedName>
    <definedName name="MAR09_SML">'September 2023'!$A$9:$D$263</definedName>
    <definedName name="_xlnm.Print_Area" localSheetId="0">'September 2023'!$A$1:$AK$51</definedName>
    <definedName name="_xlnm.Print_Titles" localSheetId="1">'December 2023'!$A:$A</definedName>
    <definedName name="_xlnm.Print_Titles" localSheetId="0">'September 2023'!$A:$A</definedName>
  </definedNames>
  <calcPr calcId="162913"/>
</workbook>
</file>

<file path=xl/calcChain.xml><?xml version="1.0" encoding="utf-8"?>
<calcChain xmlns="http://schemas.openxmlformats.org/spreadsheetml/2006/main">
  <c r="D18" i="4" l="1"/>
  <c r="C18" i="4"/>
  <c r="B18" i="4"/>
  <c r="D17" i="4"/>
  <c r="C17" i="4"/>
  <c r="B17" i="4"/>
  <c r="D16" i="4"/>
  <c r="C16" i="4"/>
  <c r="B16" i="4"/>
  <c r="D15" i="4"/>
  <c r="C15" i="4"/>
  <c r="B15" i="4"/>
  <c r="D14" i="4"/>
  <c r="C14" i="4"/>
  <c r="B14" i="4"/>
  <c r="D13" i="4"/>
  <c r="C13" i="4"/>
  <c r="B13" i="4"/>
  <c r="D12" i="4"/>
  <c r="C12" i="4"/>
  <c r="B12" i="4"/>
  <c r="D11" i="4"/>
  <c r="C11" i="4"/>
  <c r="B11" i="4"/>
  <c r="D10" i="4"/>
  <c r="C10" i="4"/>
  <c r="B10" i="4"/>
  <c r="D9" i="4"/>
  <c r="C9" i="4"/>
  <c r="B9" i="4"/>
  <c r="D8" i="4"/>
  <c r="C8" i="4"/>
  <c r="B8" i="4"/>
</calcChain>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2023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2023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<sst xmlns="http://schemas.openxmlformats.org/spreadsheetml/2006/main" count="254" uniqueCount="90">
  <si>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</si>
  <si>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</si>
  <si>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</si>
  <si>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</si>
  <si>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</si>
  <si>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</si>
  <si>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</si>
  <si>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</si>
  <si>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</si>
  <si>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</si>
  <si>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</si>
  <si>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</si>
  <si>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</si>
  <si>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</si>
  <si>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</si>
  <si>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</si>
  <si>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</si>
  <si>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</si>
  <si>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</si>
  <si>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</si>
  <si>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</si>
  <si>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</si>
  <si>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</si>
  <si>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</si>
  <si>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</si>
  <si>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</si>
  <si>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</si>
  <si>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</si>
  <si>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</si>
  <si>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</si>
  <si>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</si>
  <si>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</si>
  <si>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</si>
  <si>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</si>
  <si>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</si>
  <si>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</si>
  <si>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</si>
  <si>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</si>
  <si>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</si>
  <si>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</si>
  <si>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</si>
  <si>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</si>
  <si>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</si>
  <si>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</si>
  <si>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</si>
  <si>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</si>
  <si>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</si>
  <si>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</si>
  <si>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</si>
  <si>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</si>
  <si>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</si>
  <si>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</si>
  <si>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</si>
  <si>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</si>
  <si>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</si>
  <si>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</si>
  <si>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</si>
  <si>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</si>
  <si>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</si>
  <si>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</si>
  <si>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</si>
  <si>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</si>
  <si>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</si>
  <si>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</si>
  <si>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</si>
  <si>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</si>
  <si>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</si>
  <si>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</si>
  <si>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</si>
  <si>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</si>
  <si>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</si>
  <si>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</si>
  <si>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</si>
  <si>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</si>
  <si>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</si>
  <si>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</si>
  <si>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</si>
  <si>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</si>
  <si>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</si>
  <si>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</si>
  <si>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r>
      <t>Quarterly Financial Statistics Survey - September 2023</t>
    </r>
    <r>
      <rPr>
        <b/>
        <u/>
        <vertAlign val="superscript"/>
        <sz val="12"/>
        <rFont val="Arial"/>
        <family val="2"/>
      </rPr>
      <t>1</t>
    </r>
    <r>
      <rPr>
        <b/>
        <u/>
        <sz val="12"/>
        <rFont val="Arial"/>
        <family val="2"/>
      </rPr>
      <t xml:space="preserve"> (QFS) estimates </t>
    </r>
  </si>
  <si>
    <r>
      <t xml:space="preserve">1 </t>
    </r>
    <r>
      <rPr>
        <sz val="8"/>
        <rFont val="Arial"/>
        <family val="2"/>
      </rPr>
      <t xml:space="preserve">Revised QFS September 2023 estimates based on the </t>
    </r>
    <r>
      <rPr>
        <sz val="8"/>
        <color rgb="FF000000"/>
        <rFont val="Arial"/>
        <family val="2"/>
      </rPr>
      <t>2022</t>
    </r>
    <r>
      <rPr>
        <sz val="8"/>
        <rFont val="Arial"/>
        <family val="2"/>
      </rPr>
      <t xml:space="preserve"> sample - Small, medium and large enterprises</t>
    </r>
  </si>
  <si>
    <r>
      <t xml:space="preserve">1 </t>
    </r>
    <r>
      <rPr>
        <sz val="8"/>
        <rFont val="Arial"/>
        <family val="2"/>
      </rPr>
      <t>Preliminary QFS December 2023 estimates based on the 2023 sample - Small, medium and large enterprises</t>
    </r>
  </si>
  <si>
    <r>
      <t>Quarterly Financial Statistics Survey - December 2023</t>
    </r>
    <r>
      <rPr>
        <b/>
        <u/>
        <vertAlign val="superscript"/>
        <sz val="12"/>
        <rFont val="Arial"/>
        <family val="2"/>
      </rPr>
      <t>1</t>
    </r>
    <r>
      <rPr>
        <b/>
        <u/>
        <sz val="12"/>
        <rFont val="Arial"/>
        <family val="2"/>
      </rPr>
      <t xml:space="preserve"> (QFS) estimates </t>
    </r>
  </si>
  <si>
    <t>SIC</t>
  </si>
  <si>
    <t>2023 (raised by factor of 19,5)</t>
  </si>
  <si>
    <t>Size1</t>
  </si>
  <si>
    <t>Size2</t>
  </si>
  <si>
    <t>Size3</t>
  </si>
  <si>
    <t>Size4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</si>
</sst>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57">
    <xf numFmtId="0" fontId="0" fillId="0" borderId="0" xfId="0"/>
    <xf numFmtId="0" fontId="0" fillId="0" borderId="0" xfId="0" quotePrefix="1" applyNumberFormat="1"/>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Fill="1"/>
    <xf numFmtId="0" fontId="4" fillId="0" borderId="1" xfId="0" applyFont="1" applyFill="1" applyBorder="1" applyAlignment="1">
      <alignment horizontal="center"/>
    </xf>
    <xf numFmtId="0" fontId="4" fillId="2" borderId="1" xfId="0" applyFont="1" applyFill="1" applyBorder="1" applyAlignment="1">
      <alignment horizontal="center"/>
    </xf>
    <xf numFmtId="0" fontId="4" fillId="7" borderId="1" xfId="0" applyFont="1" applyFill="1" applyBorder="1" applyAlignment="1">
      <alignment horizontal="center"/>
    </xf>
    <xf numFmtId="0" fontId="4" fillId="3" borderId="1" xfId="0" applyFont="1" applyFill="1" applyBorder="1" applyAlignment="1">
      <alignment horizontal="center"/>
    </xf>
    <xf numFmtId="0" fontId="4" fillId="4" borderId="1" xfId="0" applyFont="1" applyFill="1" applyBorder="1" applyAlignment="1">
      <alignment horizontal="center"/>
    </xf>
    <xf numFmtId="0" fontId="4" fillId="8" borderId="1" xfId="0" applyFont="1" applyFill="1" applyBorder="1" applyAlignment="1">
      <alignment horizontal="center"/>
    </xf>
    <xf numFmtId="0" fontId="4" fillId="9" borderId="1" xfId="0" applyFont="1" applyFill="1" applyBorder="1" applyAlignment="1">
      <alignment horizontal="center"/>
    </xf>
    <xf numFmtId="0" fontId="4" fillId="5" borderId="1" xfId="0" applyFont="1" applyFill="1" applyBorder="1" applyAlignment="1">
      <alignment horizontal="center"/>
    </xf>
    <xf numFmtId="0" fontId="4" fillId="6" borderId="1" xfId="0" applyFont="1" applyFill="1" applyBorder="1" applyAlignment="1">
      <alignment horizontal="center"/>
    </xf>
    <xf numFmtId="0" fontId="6" fillId="0" borderId="1" xfId="0" applyFont="1" applyFill="1" applyBorder="1" applyAlignment="1">
      <alignment horizontal="justify"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0" fillId="0" borderId="0" xfId="0" applyFill="1" applyAlignment="1">
      <alignment vertical="center"/>
    </xf>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4" fillId="0" borderId="1" xfId="0" applyNumberFormat="1" applyFont="1" applyFill="1" applyBorder="1" applyAlignment="1">
      <alignment horizontal="justify" wrapText="1"/>
    </xf>
    <xf numFmtId="0" fontId="12"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9" fillId="0" borderId="0" xfId="0" applyFont="1" applyBorder="1" applyAlignment="1"/>
    <xf numFmtId="0" fontId="0" fillId="0" borderId="0" xfId="0" quotePrefix="1" applyNumberFormat="1" applyBorder="1"/>
    <xf numFmtId="0" fontId="0" fillId="0" borderId="0" xfId="0" applyBorder="1"/>
    <xf numFmtId="3" fontId="11"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4"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1" fillId="0" borderId="1" xfId="0" quotePrefix="1" applyNumberFormat="1" applyFont="1" applyBorder="1"/>
    <xf numFmtId="3" fontId="11" fillId="0" borderId="1" xfId="0" applyNumberFormat="1" applyFont="1" applyBorder="1"/>
    <xf numFmtId="3" fontId="11" fillId="0" borderId="1" xfId="0" quotePrefix="1" applyNumberFormat="1" applyFont="1" applyFill="1" applyBorder="1"/>
    <xf numFmtId="0" fontId="11" fillId="0" borderId="0" xfId="0" applyFont="1"/>
    <xf numFmtId="0" fontId="11" fillId="0" borderId="0" xfId="0" applyFont="1" applyFill="1"/>
    <xf numFmtId="0" fontId="11" fillId="0" borderId="1" xfId="0" quotePrefix="1" applyNumberFormat="1" applyFont="1" applyFill="1" applyBorder="1" applyAlignment="1">
      <alignment vertical="center"/>
    </xf>
    <xf numFmtId="0" fontId="11" fillId="0" borderId="0" xfId="0" applyFont="1" applyFill="1" applyAlignment="1">
      <alignment vertical="center"/>
    </xf>
    <xf numFmtId="0" fontId="11" fillId="0" borderId="1" xfId="0" applyFont="1" applyBorder="1"/>
    <xf numFmtId="0" fontId="11" fillId="2" borderId="1" xfId="0" applyFont="1" applyFill="1" applyBorder="1"/>
    <xf numFmtId="0" fontId="11" fillId="7" borderId="1" xfId="0" applyFont="1" applyFill="1" applyBorder="1"/>
    <xf numFmtId="0" fontId="11" fillId="3" borderId="1" xfId="0" applyFont="1" applyFill="1" applyBorder="1"/>
    <xf numFmtId="0" fontId="11" fillId="4" borderId="1" xfId="0" applyFont="1" applyFill="1" applyBorder="1"/>
    <xf numFmtId="0" fontId="11" fillId="8" borderId="1" xfId="0" applyFont="1" applyFill="1" applyBorder="1"/>
    <xf numFmtId="0" fontId="11" fillId="9" borderId="1" xfId="0" applyFont="1" applyFill="1" applyBorder="1"/>
    <xf numFmtId="0" fontId="11" fillId="5" borderId="1" xfId="0" applyFont="1" applyFill="1" applyBorder="1"/>
    <xf numFmtId="3" fontId="11" fillId="2" borderId="1" xfId="0" quotePrefix="1" applyNumberFormat="1" applyFont="1" applyFill="1" applyBorder="1"/>
    <xf numFmtId="3" fontId="11" fillId="7" borderId="1" xfId="0" quotePrefix="1" applyNumberFormat="1" applyFont="1" applyFill="1" applyBorder="1"/>
    <xf numFmtId="3" fontId="11" fillId="3" borderId="1" xfId="0" quotePrefix="1" applyNumberFormat="1" applyFont="1" applyFill="1" applyBorder="1"/>
    <xf numFmtId="3" fontId="11" fillId="4" borderId="1" xfId="0" quotePrefix="1" applyNumberFormat="1" applyFont="1" applyFill="1" applyBorder="1"/>
    <xf numFmtId="3" fontId="11" fillId="8" borderId="1" xfId="0" applyNumberFormat="1" applyFont="1" applyFill="1" applyBorder="1"/>
    <xf numFmtId="3" fontId="11" fillId="9" borderId="1" xfId="0" applyNumberFormat="1" applyFont="1" applyFill="1" applyBorder="1"/>
    <xf numFmtId="3" fontId="11" fillId="5" borderId="1" xfId="0" quotePrefix="1" applyNumberFormat="1" applyFont="1" applyFill="1" applyBorder="1"/>
    <xf numFmtId="3" fontId="11" fillId="0" borderId="0" xfId="0" applyNumberFormat="1" applyFont="1"/>
    <xf numFmtId="3" fontId="11" fillId="6" borderId="1" xfId="0" quotePrefix="1" applyNumberFormat="1" applyFont="1" applyFill="1" applyBorder="1"/>
    <xf numFmtId="0" fontId="11" fillId="0" borderId="0" xfId="0" quotePrefix="1" applyNumberFormat="1" applyFont="1"/>
    <xf numFmtId="164" fontId="11" fillId="0" borderId="0" xfId="0" quotePrefix="1" applyNumberFormat="1" applyFont="1" applyBorder="1"/>
    <xf numFmtId="164" fontId="11" fillId="0" borderId="0" xfId="0" applyNumberFormat="1" applyFont="1" applyBorder="1"/>
    <xf numFmtId="164" fontId="11" fillId="0" borderId="0" xfId="0" quotePrefix="1" applyNumberFormat="1" applyFont="1" applyFill="1" applyBorder="1"/>
    <xf numFmtId="164" fontId="11" fillId="0" borderId="0" xfId="0" applyNumberFormat="1" applyFont="1" applyFill="1" applyBorder="1"/>
    <xf numFmtId="0" fontId="11" fillId="0" borderId="0" xfId="0" applyFont="1" applyBorder="1"/>
    <xf numFmtId="0" fontId="11" fillId="0" borderId="0" xfId="0" applyFont="1" applyFill="1" applyBorder="1"/>
    <xf numFmtId="3" fontId="4" fillId="6" borderId="1" xfId="0" applyNumberFormat="1" applyFont="1" applyFill="1" applyBorder="1" applyAlignment="1">
      <alignment horizontal="center"/>
    </xf>
    <xf numFmtId="3" fontId="4" fillId="6" borderId="1" xfId="0" applyNumberFormat="1" applyFont="1" applyFill="1" applyBorder="1" applyAlignment="1">
      <alignment horizontal="center" vertical="center" wrapText="1"/>
    </xf>
    <xf numFmtId="3" fontId="11" fillId="6" borderId="1" xfId="0" applyNumberFormat="1" applyFont="1" applyFill="1" applyBorder="1"/>
    <xf numFmtId="0" fontId="17" fillId="0" borderId="1" xfId="0" quotePrefix="1" applyNumberFormat="1" applyFont="1" applyBorder="1"/>
    <xf numFmtId="0" fontId="17" fillId="0" borderId="0" xfId="0" applyFont="1"/>
    <xf numFmtId="0" fontId="18" fillId="0" borderId="5" xfId="0" applyFont="1" applyBorder="1"/>
    <xf numFmtId="0" fontId="17" fillId="0" borderId="0" xfId="0" applyFont="1" applyAlignment="1">
      <alignment horizontal="left"/>
    </xf>
    <xf numFmtId="3" fontId="3" fillId="0" borderId="5" xfId="0" applyNumberFormat="1" applyFont="1" applyBorder="1" applyAlignment="1">
      <alignment horizontal="right"/>
    </xf>
    <xf numFmtId="0" fontId="19" fillId="0" borderId="0" xfId="0" applyFont="1" applyAlignment="1"/>
    <xf numFmtId="3" fontId="4" fillId="0" borderId="1" xfId="0" quotePrefix="1" applyNumberFormat="1" applyFont="1" applyBorder="1"/>
    <xf numFmtId="3" fontId="4" fillId="0" borderId="1" xfId="0" applyNumberFormat="1" applyFont="1" applyBorder="1"/>
    <xf numFmtId="3" fontId="4" fillId="0" borderId="1" xfId="0" quotePrefix="1" applyNumberFormat="1" applyFont="1" applyFill="1" applyBorder="1"/>
    <xf numFmtId="3" fontId="4" fillId="2" borderId="1" xfId="0" quotePrefix="1" applyNumberFormat="1" applyFont="1" applyFill="1" applyBorder="1"/>
    <xf numFmtId="3" fontId="4" fillId="7" borderId="1" xfId="0" quotePrefix="1" applyNumberFormat="1" applyFont="1" applyFill="1" applyBorder="1"/>
    <xf numFmtId="3" fontId="4" fillId="3" borderId="1" xfId="0" quotePrefix="1" applyNumberFormat="1" applyFont="1" applyFill="1" applyBorder="1"/>
    <xf numFmtId="3" fontId="4" fillId="4" borderId="1" xfId="0" quotePrefix="1" applyNumberFormat="1" applyFont="1" applyFill="1" applyBorder="1"/>
    <xf numFmtId="3" fontId="4" fillId="8" borderId="1" xfId="0" applyNumberFormat="1" applyFont="1" applyFill="1" applyBorder="1"/>
    <xf numFmtId="3" fontId="4" fillId="9" borderId="1" xfId="0" applyNumberFormat="1" applyFont="1" applyFill="1" applyBorder="1"/>
    <xf numFmtId="3" fontId="4" fillId="5" borderId="1" xfId="0" quotePrefix="1" applyNumberFormat="1" applyFont="1" applyFill="1" applyBorder="1"/>
    <xf numFmtId="3" fontId="4" fillId="6" borderId="1" xfId="0" quotePrefix="1" applyNumberFormat="1" applyFont="1" applyFill="1" applyBorder="1"/>
    <xf numFmtId="3" fontId="4" fillId="0" borderId="0" xfId="0" applyNumberFormat="1" applyFont="1"/>
    <xf numFmtId="3" fontId="17" fillId="8" borderId="1" xfId="0" applyNumberFormat="1" applyFont="1" applyFill="1" applyBorder="1"/>
    <xf numFmtId="3" fontId="17" fillId="9" borderId="1" xfId="0" applyNumberFormat="1" applyFont="1" applyFill="1" applyBorder="1"/>
    <xf numFmtId="3" fontId="17" fillId="5" borderId="1" xfId="0" quotePrefix="1" applyNumberFormat="1" applyFont="1" applyFill="1" applyBorder="1"/>
    <xf numFmtId="3" fontId="17" fillId="6" borderId="1" xfId="0" quotePrefix="1" applyNumberFormat="1" applyFont="1" applyFill="1" applyBorder="1"/>
    <xf numFmtId="3" fontId="17" fillId="0" borderId="0" xfId="0" applyNumberFormat="1" applyFont="1"/>
    <xf numFmtId="3" fontId="11" fillId="0" borderId="7" xfId="0" quotePrefix="1" applyNumberFormat="1" applyFont="1" applyBorder="1"/>
    <xf numFmtId="3" fontId="11" fillId="0" borderId="7" xfId="0" quotePrefix="1" applyNumberFormat="1" applyFont="1" applyFill="1" applyBorder="1"/>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3" fontId="1" fillId="0" borderId="5" xfId="0" applyNumberFormat="1" applyFont="1" applyBorder="1"/>
    <xf numFmtId="0" fontId="12" fillId="0" borderId="0" xfId="0" applyNumberFormat="1" applyFont="1" applyBorder="1" applyAlignment="1">
      <alignment horizontal="left" vertical="center"/>
    </xf>
    <xf numFmtId="0" fontId="7" fillId="0" borderId="0" xfId="0" applyFont="1" applyAlignment="1">
      <alignment horizontal="left"/>
    </xf>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xf>
    <xf numFmtId="3" fontId="4" fillId="9" borderId="1" xfId="0" applyNumberFormat="1" applyFont="1" applyFill="1" applyBorder="1" applyAlignment="1">
      <alignment horizontal="center" vertical="center" wrapText="1"/>
    </xf>
    <xf numFmtId="0" fontId="9" fillId="0" borderId="0" xfId="0" applyFont="1" applyBorder="1" applyAlignment="1">
      <alignment horizontal="left"/>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7" borderId="1" xfId="0" applyFont="1" applyFill="1" applyBorder="1" applyAlignment="1">
      <alignment horizontal="center" vertical="center"/>
    </xf>
    <xf numFmtId="0" fontId="7" fillId="0" borderId="0" xfId="0" applyFont="1" applyAlignment="1">
      <alignment horizontal="left" wrapText="1"/>
    </xf>
    <xf numFmtId="0" fontId="17" fillId="8" borderId="2" xfId="0" applyFont="1" applyFill="1" applyBorder="1" applyAlignment="1">
      <alignment horizontal="center"/>
    </xf>
    <xf numFmtId="0" fontId="17" fillId="8" borderId="3" xfId="0" applyFont="1" applyFill="1" applyBorder="1" applyAlignment="1">
      <alignment horizontal="center"/>
    </xf>
    <xf numFmtId="0" fontId="17" fillId="8" borderId="4" xfId="0" applyFont="1" applyFill="1" applyBorder="1" applyAlignment="1">
      <alignment horizontal="center"/>
    </xf>
    <xf numFmtId="0" fontId="17" fillId="9" borderId="2" xfId="0" applyFont="1" applyFill="1" applyBorder="1" applyAlignment="1">
      <alignment horizontal="center"/>
    </xf>
    <xf numFmtId="0" fontId="17" fillId="9" borderId="3" xfId="0" applyFont="1" applyFill="1" applyBorder="1" applyAlignment="1">
      <alignment horizontal="center"/>
    </xf>
    <xf numFmtId="0" fontId="17" fillId="9" borderId="4" xfId="0" applyFont="1" applyFill="1" applyBorder="1" applyAlignment="1">
      <alignment horizontal="center"/>
    </xf>
    <xf numFmtId="0" fontId="17" fillId="5" borderId="2" xfId="0" applyFont="1" applyFill="1" applyBorder="1" applyAlignment="1">
      <alignment horizontal="center"/>
    </xf>
    <xf numFmtId="0" fontId="17" fillId="5" borderId="3" xfId="0" applyFont="1" applyFill="1" applyBorder="1" applyAlignment="1">
      <alignment horizontal="center"/>
    </xf>
    <xf numFmtId="0" fontId="17" fillId="5" borderId="4" xfId="0" applyFont="1" applyFill="1" applyBorder="1" applyAlignment="1">
      <alignment horizontal="center"/>
    </xf>
    <xf numFmtId="0" fontId="17" fillId="6" borderId="2" xfId="0" applyFont="1" applyFill="1" applyBorder="1" applyAlignment="1">
      <alignment horizontal="center"/>
    </xf>
    <xf numFmtId="0" fontId="17" fillId="6" borderId="3" xfId="0" applyFont="1" applyFill="1" applyBorder="1" applyAlignment="1">
      <alignment horizontal="center"/>
    </xf>
    <xf numFmtId="0" fontId="17" fillId="6" borderId="4" xfId="0" applyFont="1" applyFill="1" applyBorder="1" applyAlignment="1">
      <alignment horizontal="center"/>
    </xf>
    <xf numFmtId="0" fontId="4" fillId="0" borderId="2" xfId="0" applyNumberFormat="1" applyFont="1" applyBorder="1" applyAlignment="1">
      <alignment horizontal="center"/>
    </xf>
    <xf numFmtId="0" fontId="4" fillId="0" borderId="3" xfId="0" quotePrefix="1" applyNumberFormat="1" applyFont="1" applyBorder="1" applyAlignment="1">
      <alignment horizontal="center"/>
    </xf>
    <xf numFmtId="0" fontId="4" fillId="0" borderId="4" xfId="0" quotePrefix="1" applyNumberFormat="1" applyFont="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7" borderId="2" xfId="0" applyFont="1" applyFill="1" applyBorder="1" applyAlignment="1">
      <alignment horizontal="center"/>
    </xf>
    <xf numFmtId="0" fontId="4" fillId="7" borderId="3" xfId="0" applyFont="1" applyFill="1" applyBorder="1" applyAlignment="1">
      <alignment horizontal="center"/>
    </xf>
    <xf numFmtId="0" fontId="4" fillId="7" borderId="4" xfId="0" applyFon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4" borderId="2"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6" borderId="1" xfId="0" applyFont="1" applyFill="1" applyBorder="1" applyAlignment="1">
      <alignment horizontal="center" vertical="center" wrapText="1"/>
    </xf>
    <xf numFmtId="0" fontId="19" fillId="0" borderId="6" xfId="0" applyFont="1" applyBorder="1" applyAlignment="1">
      <alignment horizontal="center"/>
    </xf>
    <xf numFmtId="0" fontId="21" fillId="0" borderId="0" xfId="0" applyFont="1" applyAlignment="1">
      <alignment horizontal="left"/>
    </xf>
  </cellXfs>
  <cellStyles count="2">
    <cellStyle name="Normal" xfId="0" builtinId="0"/>
    <cellStyle name="Normal 2" xfId="1"/>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zoomScaleNormal="100" zoomScaleSheetLayoutView="75" workbookViewId="0">
      <pane xSplit="1" topLeftCell="AB1" activePane="topRight" state="frozen"/>
      <selection sqref="A1:AK56"/>
      <selection pane="topRight" activeCell="Y12" sqref="Y12"/>
    </sheetView>
  </sheetViews>
  <sheetFormatPr defaultColWidth="9.1796875" defaultRowHeight="12.5" x14ac:dyDescent="0.25"/>
  <cols>
    <col min="1" max="1" width="71.81640625" style="47" customWidth="1"/>
    <col min="2" max="2" width="12.453125" style="47" bestFit="1" customWidth="1"/>
    <col min="3" max="4" width="12.54296875" style="47" bestFit="1" customWidth="1"/>
    <col min="5" max="6" width="13.54296875" style="47" bestFit="1" customWidth="1"/>
    <col min="7" max="7" width="13.54296875" style="47" customWidth="1"/>
    <col min="8" max="8" width="12.81640625" style="47" customWidth="1"/>
    <col min="9" max="9" width="13.54296875" style="47" bestFit="1" customWidth="1"/>
    <col min="10" max="10" width="12.453125" style="47" bestFit="1" customWidth="1"/>
    <col min="11" max="11" width="13.816406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1796875" style="47" customWidth="1"/>
    <col min="20" max="20" width="13.1796875" style="47" bestFit="1" customWidth="1"/>
    <col min="21" max="21" width="13.54296875" style="47" bestFit="1" customWidth="1"/>
    <col min="22" max="24" width="12.453125" style="47" bestFit="1" customWidth="1"/>
    <col min="25" max="26" width="13.54296875" style="47" bestFit="1" customWidth="1"/>
    <col min="27" max="28" width="13.179687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1796875" style="47"/>
  </cols>
  <sheetData>
    <row r="1" spans="1:38" ht="15.5" x14ac:dyDescent="0.35">
      <c r="A1" s="115" t="s">
        <v>44</v>
      </c>
      <c r="B1" s="115"/>
      <c r="C1" s="21"/>
      <c r="D1" s="21"/>
      <c r="E1" s="21"/>
    </row>
    <row r="2" spans="1:38" ht="15.75" customHeight="1" x14ac:dyDescent="0.35">
      <c r="A2" s="126" t="s">
        <v>80</v>
      </c>
      <c r="B2" s="126"/>
      <c r="C2" s="22"/>
      <c r="D2" s="22"/>
      <c r="E2" s="22"/>
      <c r="F2" s="22"/>
      <c r="G2" s="22"/>
      <c r="H2" s="22"/>
    </row>
    <row r="3" spans="1:38" ht="10.5" customHeight="1" x14ac:dyDescent="0.35">
      <c r="A3" s="23"/>
      <c r="B3" s="23"/>
      <c r="C3" s="23"/>
      <c r="D3" s="23"/>
      <c r="E3" s="23"/>
    </row>
    <row r="4" spans="1:38" ht="15" x14ac:dyDescent="0.3">
      <c r="A4" s="120" t="s">
        <v>51</v>
      </c>
      <c r="B4" s="120"/>
      <c r="C4" s="31"/>
      <c r="D4" s="31"/>
      <c r="E4" s="24"/>
    </row>
    <row r="6" spans="1:38" s="48" customFormat="1" ht="30.75" customHeight="1" x14ac:dyDescent="0.25">
      <c r="A6" s="123" t="s">
        <v>34</v>
      </c>
      <c r="B6" s="123" t="s">
        <v>35</v>
      </c>
      <c r="C6" s="123"/>
      <c r="D6" s="123"/>
      <c r="E6" s="123"/>
      <c r="F6" s="124" t="s">
        <v>36</v>
      </c>
      <c r="G6" s="124"/>
      <c r="H6" s="124"/>
      <c r="I6" s="124"/>
      <c r="J6" s="125" t="s">
        <v>37</v>
      </c>
      <c r="K6" s="125"/>
      <c r="L6" s="125"/>
      <c r="M6" s="125"/>
      <c r="N6" s="121" t="s">
        <v>38</v>
      </c>
      <c r="O6" s="121"/>
      <c r="P6" s="121"/>
      <c r="Q6" s="121"/>
      <c r="R6" s="122" t="s">
        <v>39</v>
      </c>
      <c r="S6" s="122"/>
      <c r="T6" s="122"/>
      <c r="U6" s="122"/>
      <c r="V6" s="118" t="s">
        <v>46</v>
      </c>
      <c r="W6" s="118"/>
      <c r="X6" s="118"/>
      <c r="Y6" s="118"/>
      <c r="Z6" s="119" t="s">
        <v>40</v>
      </c>
      <c r="AA6" s="119"/>
      <c r="AB6" s="119"/>
      <c r="AC6" s="119"/>
      <c r="AD6" s="116" t="s">
        <v>41</v>
      </c>
      <c r="AE6" s="116"/>
      <c r="AF6" s="116"/>
      <c r="AG6" s="116"/>
      <c r="AH6" s="117" t="s">
        <v>42</v>
      </c>
      <c r="AI6" s="117"/>
      <c r="AJ6" s="117"/>
      <c r="AK6" s="117"/>
    </row>
    <row r="7" spans="1:38" s="48" customFormat="1" ht="13" x14ac:dyDescent="0.3">
      <c r="A7" s="123"/>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43</v>
      </c>
      <c r="B8" s="49"/>
      <c r="C8" s="49"/>
      <c r="D8" s="49"/>
      <c r="E8" s="49"/>
      <c r="F8" s="107" t="s">
        <v>65</v>
      </c>
      <c r="G8" s="107" t="s">
        <v>66</v>
      </c>
      <c r="H8" s="107" t="s">
        <v>77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ht="13" x14ac:dyDescent="0.3">
      <c r="A9" s="78"/>
      <c r="B9" s="139" t="s">
        <v>53</v>
      </c>
      <c r="C9" s="140"/>
      <c r="D9" s="140"/>
      <c r="E9" s="141"/>
      <c r="F9" s="142" t="s">
        <v>53</v>
      </c>
      <c r="G9" s="143"/>
      <c r="H9" s="143"/>
      <c r="I9" s="144"/>
      <c r="J9" s="145" t="s">
        <v>53</v>
      </c>
      <c r="K9" s="146"/>
      <c r="L9" s="146"/>
      <c r="M9" s="147"/>
      <c r="N9" s="148" t="s">
        <v>53</v>
      </c>
      <c r="O9" s="149"/>
      <c r="P9" s="149"/>
      <c r="Q9" s="150"/>
      <c r="R9" s="151" t="s">
        <v>53</v>
      </c>
      <c r="S9" s="152"/>
      <c r="T9" s="152"/>
      <c r="U9" s="153"/>
      <c r="V9" s="127" t="s">
        <v>53</v>
      </c>
      <c r="W9" s="128"/>
      <c r="X9" s="128"/>
      <c r="Y9" s="129"/>
      <c r="Z9" s="130" t="s">
        <v>53</v>
      </c>
      <c r="AA9" s="131"/>
      <c r="AB9" s="131"/>
      <c r="AC9" s="132"/>
      <c r="AD9" s="133" t="s">
        <v>53</v>
      </c>
      <c r="AE9" s="134"/>
      <c r="AF9" s="134"/>
      <c r="AG9" s="135"/>
      <c r="AH9" s="136" t="s">
        <v>53</v>
      </c>
      <c r="AI9" s="137"/>
      <c r="AJ9" s="137"/>
      <c r="AK9" s="138"/>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2174825</v>
      </c>
      <c r="C11" s="44">
        <v>350816</v>
      </c>
      <c r="D11" s="45">
        <v>877651</v>
      </c>
      <c r="E11" s="46">
        <v>3403292</v>
      </c>
      <c r="F11" s="59">
        <v>246216</v>
      </c>
      <c r="G11" s="59">
        <v>13687</v>
      </c>
      <c r="H11" s="59">
        <v>9656</v>
      </c>
      <c r="I11" s="59">
        <v>269559</v>
      </c>
      <c r="J11" s="60">
        <v>647564</v>
      </c>
      <c r="K11" s="60">
        <v>135322</v>
      </c>
      <c r="L11" s="60">
        <v>190883</v>
      </c>
      <c r="M11" s="60">
        <v>973769</v>
      </c>
      <c r="N11" s="61">
        <v>108366</v>
      </c>
      <c r="O11" s="61">
        <v>8175</v>
      </c>
      <c r="P11" s="61">
        <v>3387</v>
      </c>
      <c r="Q11" s="61">
        <v>119928</v>
      </c>
      <c r="R11" s="62">
        <v>33276</v>
      </c>
      <c r="S11" s="62">
        <v>17844</v>
      </c>
      <c r="T11" s="62">
        <v>21586</v>
      </c>
      <c r="U11" s="62">
        <v>72706</v>
      </c>
      <c r="V11" s="63">
        <v>743621</v>
      </c>
      <c r="W11" s="63">
        <v>97400</v>
      </c>
      <c r="X11" s="63">
        <v>420402</v>
      </c>
      <c r="Y11" s="63">
        <v>1261423</v>
      </c>
      <c r="Z11" s="64">
        <v>190945</v>
      </c>
      <c r="AA11" s="64">
        <v>15395</v>
      </c>
      <c r="AB11" s="64">
        <v>55652</v>
      </c>
      <c r="AC11" s="64">
        <v>261992</v>
      </c>
      <c r="AD11" s="65">
        <v>153311</v>
      </c>
      <c r="AE11" s="65">
        <v>55985</v>
      </c>
      <c r="AF11" s="65">
        <v>151616</v>
      </c>
      <c r="AG11" s="65">
        <v>360912</v>
      </c>
      <c r="AH11" s="77">
        <v>51526</v>
      </c>
      <c r="AI11" s="77">
        <v>7008</v>
      </c>
      <c r="AJ11" s="77">
        <v>24469</v>
      </c>
      <c r="AK11" s="77">
        <v>83003</v>
      </c>
    </row>
    <row r="12" spans="1:38" s="66" customFormat="1" x14ac:dyDescent="0.25">
      <c r="A12" s="34" t="s">
        <v>7</v>
      </c>
      <c r="B12" s="44">
        <v>16771</v>
      </c>
      <c r="C12" s="44">
        <v>1974</v>
      </c>
      <c r="D12" s="45">
        <v>3590</v>
      </c>
      <c r="E12" s="46">
        <v>22335</v>
      </c>
      <c r="F12" s="59">
        <v>3922</v>
      </c>
      <c r="G12" s="59">
        <v>61</v>
      </c>
      <c r="H12" s="59">
        <v>33</v>
      </c>
      <c r="I12" s="59">
        <v>4016</v>
      </c>
      <c r="J12" s="60">
        <v>3286</v>
      </c>
      <c r="K12" s="60">
        <v>1139</v>
      </c>
      <c r="L12" s="60">
        <v>589</v>
      </c>
      <c r="M12" s="60">
        <v>5014</v>
      </c>
      <c r="N12" s="61">
        <v>1573</v>
      </c>
      <c r="O12" s="61">
        <v>274</v>
      </c>
      <c r="P12" s="61">
        <v>54</v>
      </c>
      <c r="Q12" s="61">
        <v>1901</v>
      </c>
      <c r="R12" s="62">
        <v>463</v>
      </c>
      <c r="S12" s="62">
        <v>35</v>
      </c>
      <c r="T12" s="62">
        <v>105</v>
      </c>
      <c r="U12" s="62">
        <v>603</v>
      </c>
      <c r="V12" s="63">
        <v>4354</v>
      </c>
      <c r="W12" s="63">
        <v>358</v>
      </c>
      <c r="X12" s="63">
        <v>2478</v>
      </c>
      <c r="Y12" s="63">
        <v>7190</v>
      </c>
      <c r="Z12" s="64">
        <v>2275</v>
      </c>
      <c r="AA12" s="64">
        <v>23</v>
      </c>
      <c r="AB12" s="64">
        <v>184</v>
      </c>
      <c r="AC12" s="64">
        <v>2482</v>
      </c>
      <c r="AD12" s="65">
        <v>0</v>
      </c>
      <c r="AE12" s="65">
        <v>0</v>
      </c>
      <c r="AF12" s="65">
        <v>0</v>
      </c>
      <c r="AG12" s="65">
        <v>0</v>
      </c>
      <c r="AH12" s="67">
        <v>898</v>
      </c>
      <c r="AI12" s="67">
        <v>84</v>
      </c>
      <c r="AJ12" s="67">
        <v>147</v>
      </c>
      <c r="AK12" s="67">
        <v>1129</v>
      </c>
    </row>
    <row r="13" spans="1:38" s="66" customFormat="1" x14ac:dyDescent="0.25">
      <c r="A13" s="34" t="s">
        <v>8</v>
      </c>
      <c r="B13" s="44">
        <v>25360</v>
      </c>
      <c r="C13" s="44">
        <v>495</v>
      </c>
      <c r="D13" s="45">
        <v>758</v>
      </c>
      <c r="E13" s="46">
        <v>26613</v>
      </c>
      <c r="F13" s="59">
        <v>10406</v>
      </c>
      <c r="G13" s="59">
        <v>8</v>
      </c>
      <c r="H13" s="59">
        <v>234</v>
      </c>
      <c r="I13" s="59">
        <v>10648</v>
      </c>
      <c r="J13" s="60">
        <v>1202</v>
      </c>
      <c r="K13" s="60">
        <v>269</v>
      </c>
      <c r="L13" s="60">
        <v>25</v>
      </c>
      <c r="M13" s="60">
        <v>1496</v>
      </c>
      <c r="N13" s="61">
        <v>1</v>
      </c>
      <c r="O13" s="61">
        <v>0</v>
      </c>
      <c r="P13" s="61">
        <v>0</v>
      </c>
      <c r="Q13" s="61">
        <v>1</v>
      </c>
      <c r="R13" s="62">
        <v>95</v>
      </c>
      <c r="S13" s="62">
        <v>0</v>
      </c>
      <c r="T13" s="62">
        <v>0</v>
      </c>
      <c r="U13" s="62">
        <v>95</v>
      </c>
      <c r="V13" s="63">
        <v>1203</v>
      </c>
      <c r="W13" s="63">
        <v>3</v>
      </c>
      <c r="X13" s="63">
        <v>302</v>
      </c>
      <c r="Y13" s="63">
        <v>1508</v>
      </c>
      <c r="Z13" s="64">
        <v>1214</v>
      </c>
      <c r="AA13" s="64">
        <v>4</v>
      </c>
      <c r="AB13" s="64">
        <v>37</v>
      </c>
      <c r="AC13" s="64">
        <v>1255</v>
      </c>
      <c r="AD13" s="65">
        <v>10989</v>
      </c>
      <c r="AE13" s="65">
        <v>137</v>
      </c>
      <c r="AF13" s="65">
        <v>6</v>
      </c>
      <c r="AG13" s="65">
        <v>11132</v>
      </c>
      <c r="AH13" s="67">
        <v>250</v>
      </c>
      <c r="AI13" s="67">
        <v>74</v>
      </c>
      <c r="AJ13" s="67">
        <v>154</v>
      </c>
      <c r="AK13" s="67">
        <v>478</v>
      </c>
    </row>
    <row r="14" spans="1:38" s="66" customFormat="1" x14ac:dyDescent="0.25">
      <c r="A14" s="34" t="s">
        <v>9</v>
      </c>
      <c r="B14" s="44">
        <v>2325</v>
      </c>
      <c r="C14" s="44">
        <v>102</v>
      </c>
      <c r="D14" s="45">
        <v>78</v>
      </c>
      <c r="E14" s="46">
        <v>2505</v>
      </c>
      <c r="F14" s="59">
        <v>205</v>
      </c>
      <c r="G14" s="59">
        <v>12</v>
      </c>
      <c r="H14" s="59">
        <v>7</v>
      </c>
      <c r="I14" s="59">
        <v>224</v>
      </c>
      <c r="J14" s="60">
        <v>133</v>
      </c>
      <c r="K14" s="60">
        <v>22</v>
      </c>
      <c r="L14" s="60">
        <v>40</v>
      </c>
      <c r="M14" s="60">
        <v>195</v>
      </c>
      <c r="N14" s="61">
        <v>0</v>
      </c>
      <c r="O14" s="61">
        <v>0</v>
      </c>
      <c r="P14" s="61">
        <v>0</v>
      </c>
      <c r="Q14" s="61">
        <v>0</v>
      </c>
      <c r="R14" s="62">
        <v>0</v>
      </c>
      <c r="S14" s="62">
        <v>0</v>
      </c>
      <c r="T14" s="62">
        <v>0</v>
      </c>
      <c r="U14" s="62">
        <v>0</v>
      </c>
      <c r="V14" s="63">
        <v>946</v>
      </c>
      <c r="W14" s="63">
        <v>14</v>
      </c>
      <c r="X14" s="63">
        <v>31</v>
      </c>
      <c r="Y14" s="63">
        <v>991</v>
      </c>
      <c r="Z14" s="64">
        <v>0</v>
      </c>
      <c r="AA14" s="64">
        <v>0</v>
      </c>
      <c r="AB14" s="64">
        <v>0</v>
      </c>
      <c r="AC14" s="64">
        <v>0</v>
      </c>
      <c r="AD14" s="65">
        <v>865</v>
      </c>
      <c r="AE14" s="65">
        <v>0</v>
      </c>
      <c r="AF14" s="65">
        <v>0</v>
      </c>
      <c r="AG14" s="65">
        <v>865</v>
      </c>
      <c r="AH14" s="67">
        <v>176</v>
      </c>
      <c r="AI14" s="67">
        <v>54</v>
      </c>
      <c r="AJ14" s="67">
        <v>0</v>
      </c>
      <c r="AK14" s="67">
        <v>230</v>
      </c>
    </row>
    <row r="15" spans="1:38" s="66" customFormat="1" x14ac:dyDescent="0.25">
      <c r="A15" s="34" t="s">
        <v>10</v>
      </c>
      <c r="B15" s="44">
        <v>4055</v>
      </c>
      <c r="C15" s="44">
        <v>642</v>
      </c>
      <c r="D15" s="45">
        <v>1174</v>
      </c>
      <c r="E15" s="46">
        <v>5871</v>
      </c>
      <c r="F15" s="59">
        <v>56</v>
      </c>
      <c r="G15" s="59">
        <v>41</v>
      </c>
      <c r="H15" s="59">
        <v>11</v>
      </c>
      <c r="I15" s="59">
        <v>108</v>
      </c>
      <c r="J15" s="60">
        <v>583</v>
      </c>
      <c r="K15" s="60">
        <v>70</v>
      </c>
      <c r="L15" s="60">
        <v>593</v>
      </c>
      <c r="M15" s="60">
        <v>1246</v>
      </c>
      <c r="N15" s="61">
        <v>59</v>
      </c>
      <c r="O15" s="61">
        <v>1</v>
      </c>
      <c r="P15" s="61">
        <v>2</v>
      </c>
      <c r="Q15" s="61">
        <v>62</v>
      </c>
      <c r="R15" s="62">
        <v>628</v>
      </c>
      <c r="S15" s="62">
        <v>0</v>
      </c>
      <c r="T15" s="62">
        <v>25</v>
      </c>
      <c r="U15" s="62">
        <v>653</v>
      </c>
      <c r="V15" s="63">
        <v>684</v>
      </c>
      <c r="W15" s="63">
        <v>0</v>
      </c>
      <c r="X15" s="63">
        <v>438</v>
      </c>
      <c r="Y15" s="63">
        <v>1122</v>
      </c>
      <c r="Z15" s="64">
        <v>1756</v>
      </c>
      <c r="AA15" s="64">
        <v>92</v>
      </c>
      <c r="AB15" s="64">
        <v>2</v>
      </c>
      <c r="AC15" s="64">
        <v>1850</v>
      </c>
      <c r="AD15" s="65">
        <v>0</v>
      </c>
      <c r="AE15" s="65">
        <v>0</v>
      </c>
      <c r="AF15" s="65">
        <v>0</v>
      </c>
      <c r="AG15" s="65">
        <v>0</v>
      </c>
      <c r="AH15" s="67">
        <v>289</v>
      </c>
      <c r="AI15" s="67">
        <v>438</v>
      </c>
      <c r="AJ15" s="67">
        <v>103</v>
      </c>
      <c r="AK15" s="67">
        <v>830</v>
      </c>
    </row>
    <row r="16" spans="1:38" s="66" customFormat="1" x14ac:dyDescent="0.25">
      <c r="A16" s="34" t="s">
        <v>11</v>
      </c>
      <c r="B16" s="44">
        <v>3857</v>
      </c>
      <c r="C16" s="44">
        <v>145</v>
      </c>
      <c r="D16" s="45">
        <v>1445</v>
      </c>
      <c r="E16" s="46">
        <v>5447</v>
      </c>
      <c r="F16" s="59">
        <v>0</v>
      </c>
      <c r="G16" s="59">
        <v>40</v>
      </c>
      <c r="H16" s="59">
        <v>155</v>
      </c>
      <c r="I16" s="59">
        <v>195</v>
      </c>
      <c r="J16" s="60">
        <v>505</v>
      </c>
      <c r="K16" s="60">
        <v>4</v>
      </c>
      <c r="L16" s="60">
        <v>402</v>
      </c>
      <c r="M16" s="60">
        <v>911</v>
      </c>
      <c r="N16" s="61">
        <v>0</v>
      </c>
      <c r="O16" s="61">
        <v>0</v>
      </c>
      <c r="P16" s="61">
        <v>0</v>
      </c>
      <c r="Q16" s="61">
        <v>0</v>
      </c>
      <c r="R16" s="62">
        <v>346</v>
      </c>
      <c r="S16" s="62">
        <v>29</v>
      </c>
      <c r="T16" s="62">
        <v>0</v>
      </c>
      <c r="U16" s="62">
        <v>375</v>
      </c>
      <c r="V16" s="63">
        <v>2246</v>
      </c>
      <c r="W16" s="63">
        <v>1</v>
      </c>
      <c r="X16" s="63">
        <v>149</v>
      </c>
      <c r="Y16" s="63">
        <v>2396</v>
      </c>
      <c r="Z16" s="64">
        <v>675</v>
      </c>
      <c r="AA16" s="64">
        <v>2</v>
      </c>
      <c r="AB16" s="64">
        <v>729</v>
      </c>
      <c r="AC16" s="64">
        <v>1406</v>
      </c>
      <c r="AD16" s="65">
        <v>0</v>
      </c>
      <c r="AE16" s="65">
        <v>0</v>
      </c>
      <c r="AF16" s="65">
        <v>0</v>
      </c>
      <c r="AG16" s="65">
        <v>0</v>
      </c>
      <c r="AH16" s="67">
        <v>85</v>
      </c>
      <c r="AI16" s="67">
        <v>69</v>
      </c>
      <c r="AJ16" s="67">
        <v>10</v>
      </c>
      <c r="AK16" s="67">
        <v>164</v>
      </c>
    </row>
    <row r="17" spans="1:37" s="66" customFormat="1" x14ac:dyDescent="0.25">
      <c r="A17" s="34" t="s">
        <v>12</v>
      </c>
      <c r="B17" s="44">
        <v>46429</v>
      </c>
      <c r="C17" s="44">
        <v>3665</v>
      </c>
      <c r="D17" s="45">
        <v>4862</v>
      </c>
      <c r="E17" s="46">
        <v>54956</v>
      </c>
      <c r="F17" s="59">
        <v>3783</v>
      </c>
      <c r="G17" s="59">
        <v>84</v>
      </c>
      <c r="H17" s="59">
        <v>232</v>
      </c>
      <c r="I17" s="59">
        <v>4099</v>
      </c>
      <c r="J17" s="60">
        <v>29968</v>
      </c>
      <c r="K17" s="60">
        <v>1395</v>
      </c>
      <c r="L17" s="60">
        <v>1239</v>
      </c>
      <c r="M17" s="60">
        <v>32602</v>
      </c>
      <c r="N17" s="61">
        <v>1321</v>
      </c>
      <c r="O17" s="61">
        <v>12</v>
      </c>
      <c r="P17" s="61">
        <v>0</v>
      </c>
      <c r="Q17" s="61">
        <v>1333</v>
      </c>
      <c r="R17" s="62">
        <v>941</v>
      </c>
      <c r="S17" s="62">
        <v>0</v>
      </c>
      <c r="T17" s="62">
        <v>0</v>
      </c>
      <c r="U17" s="62">
        <v>941</v>
      </c>
      <c r="V17" s="63">
        <v>4502</v>
      </c>
      <c r="W17" s="63">
        <v>1889</v>
      </c>
      <c r="X17" s="63">
        <v>2067</v>
      </c>
      <c r="Y17" s="63">
        <v>8458</v>
      </c>
      <c r="Z17" s="64">
        <v>604</v>
      </c>
      <c r="AA17" s="64">
        <v>58</v>
      </c>
      <c r="AB17" s="64">
        <v>675</v>
      </c>
      <c r="AC17" s="64">
        <v>1337</v>
      </c>
      <c r="AD17" s="65">
        <v>5121</v>
      </c>
      <c r="AE17" s="65">
        <v>185</v>
      </c>
      <c r="AF17" s="65">
        <v>625</v>
      </c>
      <c r="AG17" s="65">
        <v>5931</v>
      </c>
      <c r="AH17" s="67">
        <v>189</v>
      </c>
      <c r="AI17" s="67">
        <v>42</v>
      </c>
      <c r="AJ17" s="67">
        <v>24</v>
      </c>
      <c r="AK17" s="67">
        <v>255</v>
      </c>
    </row>
    <row r="18" spans="1:37" s="66" customFormat="1" x14ac:dyDescent="0.25">
      <c r="A18" s="34" t="s">
        <v>13</v>
      </c>
      <c r="B18" s="44">
        <v>41704</v>
      </c>
      <c r="C18" s="44">
        <v>5543</v>
      </c>
      <c r="D18" s="45">
        <v>26881</v>
      </c>
      <c r="E18" s="46">
        <v>74128</v>
      </c>
      <c r="F18" s="59">
        <v>2133</v>
      </c>
      <c r="G18" s="59">
        <v>288</v>
      </c>
      <c r="H18" s="59">
        <v>185</v>
      </c>
      <c r="I18" s="59">
        <v>2606</v>
      </c>
      <c r="J18" s="60">
        <v>6720</v>
      </c>
      <c r="K18" s="60">
        <v>851</v>
      </c>
      <c r="L18" s="60">
        <v>1106</v>
      </c>
      <c r="M18" s="60">
        <v>8677</v>
      </c>
      <c r="N18" s="61">
        <v>821</v>
      </c>
      <c r="O18" s="61">
        <v>388</v>
      </c>
      <c r="P18" s="61">
        <v>80</v>
      </c>
      <c r="Q18" s="61">
        <v>1289</v>
      </c>
      <c r="R18" s="62">
        <v>1435</v>
      </c>
      <c r="S18" s="62">
        <v>30</v>
      </c>
      <c r="T18" s="62">
        <v>366</v>
      </c>
      <c r="U18" s="62">
        <v>1831</v>
      </c>
      <c r="V18" s="63">
        <v>9392</v>
      </c>
      <c r="W18" s="63">
        <v>311</v>
      </c>
      <c r="X18" s="63">
        <v>4404</v>
      </c>
      <c r="Y18" s="63">
        <v>14107</v>
      </c>
      <c r="Z18" s="64">
        <v>10478</v>
      </c>
      <c r="AA18" s="64">
        <v>558</v>
      </c>
      <c r="AB18" s="64">
        <v>280</v>
      </c>
      <c r="AC18" s="64">
        <v>11316</v>
      </c>
      <c r="AD18" s="65">
        <v>8551</v>
      </c>
      <c r="AE18" s="65">
        <v>1909</v>
      </c>
      <c r="AF18" s="65">
        <v>19250</v>
      </c>
      <c r="AG18" s="65">
        <v>29710</v>
      </c>
      <c r="AH18" s="67">
        <v>2174</v>
      </c>
      <c r="AI18" s="67">
        <v>1208</v>
      </c>
      <c r="AJ18" s="67">
        <v>1210</v>
      </c>
      <c r="AK18" s="67">
        <v>4592</v>
      </c>
    </row>
    <row r="19" spans="1:37" s="95" customFormat="1" ht="13" x14ac:dyDescent="0.3">
      <c r="A19" s="39" t="s">
        <v>14</v>
      </c>
      <c r="B19" s="84">
        <v>2315326</v>
      </c>
      <c r="C19" s="84">
        <v>363382</v>
      </c>
      <c r="D19" s="85">
        <v>916439</v>
      </c>
      <c r="E19" s="86">
        <v>3595147</v>
      </c>
      <c r="F19" s="87">
        <v>266721</v>
      </c>
      <c r="G19" s="87">
        <v>14221</v>
      </c>
      <c r="H19" s="87">
        <v>10513</v>
      </c>
      <c r="I19" s="87">
        <v>291455</v>
      </c>
      <c r="J19" s="88">
        <v>689961</v>
      </c>
      <c r="K19" s="88">
        <v>139072</v>
      </c>
      <c r="L19" s="88">
        <v>194877</v>
      </c>
      <c r="M19" s="88">
        <v>1023910</v>
      </c>
      <c r="N19" s="89">
        <v>112141</v>
      </c>
      <c r="O19" s="89">
        <v>8850</v>
      </c>
      <c r="P19" s="89">
        <v>3523</v>
      </c>
      <c r="Q19" s="89">
        <v>124514</v>
      </c>
      <c r="R19" s="90">
        <v>37184</v>
      </c>
      <c r="S19" s="90">
        <v>17938</v>
      </c>
      <c r="T19" s="90">
        <v>22082</v>
      </c>
      <c r="U19" s="90">
        <v>77204</v>
      </c>
      <c r="V19" s="91">
        <v>766948</v>
      </c>
      <c r="W19" s="91">
        <v>99976</v>
      </c>
      <c r="X19" s="91">
        <v>430271</v>
      </c>
      <c r="Y19" s="91">
        <v>1297195</v>
      </c>
      <c r="Z19" s="92">
        <v>207947</v>
      </c>
      <c r="AA19" s="92">
        <v>16132</v>
      </c>
      <c r="AB19" s="92">
        <v>57559</v>
      </c>
      <c r="AC19" s="92">
        <v>281638</v>
      </c>
      <c r="AD19" s="93">
        <v>178837</v>
      </c>
      <c r="AE19" s="93">
        <v>58216</v>
      </c>
      <c r="AF19" s="93">
        <v>171497</v>
      </c>
      <c r="AG19" s="93">
        <v>408550</v>
      </c>
      <c r="AH19" s="94">
        <v>55587</v>
      </c>
      <c r="AI19" s="94">
        <v>8977</v>
      </c>
      <c r="AJ19" s="94">
        <v>26117</v>
      </c>
      <c r="AK19" s="94">
        <v>90681</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264270</v>
      </c>
      <c r="C22" s="44">
        <v>35209</v>
      </c>
      <c r="D22" s="45">
        <v>57107</v>
      </c>
      <c r="E22" s="46">
        <v>356586</v>
      </c>
      <c r="F22" s="59">
        <v>28344</v>
      </c>
      <c r="G22" s="59">
        <v>1717</v>
      </c>
      <c r="H22" s="59">
        <v>660</v>
      </c>
      <c r="I22" s="59">
        <v>30721</v>
      </c>
      <c r="J22" s="60">
        <v>152089</v>
      </c>
      <c r="K22" s="60">
        <v>31746</v>
      </c>
      <c r="L22" s="60">
        <v>51826</v>
      </c>
      <c r="M22" s="60">
        <v>235661</v>
      </c>
      <c r="N22" s="61">
        <v>38374</v>
      </c>
      <c r="O22" s="61">
        <v>44</v>
      </c>
      <c r="P22" s="61">
        <v>47</v>
      </c>
      <c r="Q22" s="61">
        <v>38465</v>
      </c>
      <c r="R22" s="62">
        <v>7951</v>
      </c>
      <c r="S22" s="62">
        <v>0</v>
      </c>
      <c r="T22" s="62">
        <v>697</v>
      </c>
      <c r="U22" s="62">
        <v>8648</v>
      </c>
      <c r="V22" s="63">
        <v>30922</v>
      </c>
      <c r="W22" s="63">
        <v>1589</v>
      </c>
      <c r="X22" s="63">
        <v>2504</v>
      </c>
      <c r="Y22" s="63">
        <v>35015</v>
      </c>
      <c r="Z22" s="64">
        <v>2241</v>
      </c>
      <c r="AA22" s="64">
        <v>10</v>
      </c>
      <c r="AB22" s="64">
        <v>227</v>
      </c>
      <c r="AC22" s="64">
        <v>2478</v>
      </c>
      <c r="AD22" s="65">
        <v>3738</v>
      </c>
      <c r="AE22" s="65">
        <v>59</v>
      </c>
      <c r="AF22" s="65">
        <v>904</v>
      </c>
      <c r="AG22" s="65">
        <v>4701</v>
      </c>
      <c r="AH22" s="67">
        <v>611</v>
      </c>
      <c r="AI22" s="67">
        <v>44</v>
      </c>
      <c r="AJ22" s="67">
        <v>242</v>
      </c>
      <c r="AK22" s="67">
        <v>897</v>
      </c>
    </row>
    <row r="23" spans="1:37" s="66" customFormat="1" x14ac:dyDescent="0.25">
      <c r="A23" s="34" t="s">
        <v>17</v>
      </c>
      <c r="B23" s="44">
        <v>138896</v>
      </c>
      <c r="C23" s="44">
        <v>9003</v>
      </c>
      <c r="D23" s="45">
        <v>8805</v>
      </c>
      <c r="E23" s="46">
        <v>156704</v>
      </c>
      <c r="F23" s="59">
        <v>79393</v>
      </c>
      <c r="G23" s="59">
        <v>36</v>
      </c>
      <c r="H23" s="59">
        <v>55</v>
      </c>
      <c r="I23" s="59">
        <v>79484</v>
      </c>
      <c r="J23" s="60">
        <v>45978</v>
      </c>
      <c r="K23" s="60">
        <v>8327</v>
      </c>
      <c r="L23" s="60">
        <v>8683</v>
      </c>
      <c r="M23" s="60">
        <v>62988</v>
      </c>
      <c r="N23" s="61">
        <v>1</v>
      </c>
      <c r="O23" s="61">
        <v>8</v>
      </c>
      <c r="P23" s="61">
        <v>2</v>
      </c>
      <c r="Q23" s="61">
        <v>11</v>
      </c>
      <c r="R23" s="62">
        <v>5364</v>
      </c>
      <c r="S23" s="62">
        <v>327</v>
      </c>
      <c r="T23" s="62">
        <v>0</v>
      </c>
      <c r="U23" s="62">
        <v>5691</v>
      </c>
      <c r="V23" s="63">
        <v>6218</v>
      </c>
      <c r="W23" s="63">
        <v>3</v>
      </c>
      <c r="X23" s="63">
        <v>0</v>
      </c>
      <c r="Y23" s="63">
        <v>6221</v>
      </c>
      <c r="Z23" s="64">
        <v>402</v>
      </c>
      <c r="AA23" s="64">
        <v>223</v>
      </c>
      <c r="AB23" s="64">
        <v>0</v>
      </c>
      <c r="AC23" s="64">
        <v>625</v>
      </c>
      <c r="AD23" s="65">
        <v>1531</v>
      </c>
      <c r="AE23" s="65">
        <v>78</v>
      </c>
      <c r="AF23" s="65">
        <v>65</v>
      </c>
      <c r="AG23" s="65">
        <v>1674</v>
      </c>
      <c r="AH23" s="67">
        <v>9</v>
      </c>
      <c r="AI23" s="67">
        <v>1</v>
      </c>
      <c r="AJ23" s="67">
        <v>0</v>
      </c>
      <c r="AK23" s="67">
        <v>10</v>
      </c>
    </row>
    <row r="24" spans="1:37" s="66" customFormat="1" x14ac:dyDescent="0.25">
      <c r="A24" s="34" t="s">
        <v>18</v>
      </c>
      <c r="B24" s="44">
        <v>540894</v>
      </c>
      <c r="C24" s="44">
        <v>99536</v>
      </c>
      <c r="D24" s="45">
        <v>175888</v>
      </c>
      <c r="E24" s="46">
        <v>816318</v>
      </c>
      <c r="F24" s="59">
        <v>47901</v>
      </c>
      <c r="G24" s="59">
        <v>1366</v>
      </c>
      <c r="H24" s="59">
        <v>2355</v>
      </c>
      <c r="I24" s="59">
        <v>51622</v>
      </c>
      <c r="J24" s="60">
        <v>201450</v>
      </c>
      <c r="K24" s="60">
        <v>42139</v>
      </c>
      <c r="L24" s="60">
        <v>29736</v>
      </c>
      <c r="M24" s="60">
        <v>273325</v>
      </c>
      <c r="N24" s="61">
        <v>336</v>
      </c>
      <c r="O24" s="61">
        <v>20</v>
      </c>
      <c r="P24" s="61">
        <v>4</v>
      </c>
      <c r="Q24" s="61">
        <v>360</v>
      </c>
      <c r="R24" s="62">
        <v>1649</v>
      </c>
      <c r="S24" s="62">
        <v>575</v>
      </c>
      <c r="T24" s="62">
        <v>167</v>
      </c>
      <c r="U24" s="62">
        <v>2391</v>
      </c>
      <c r="V24" s="63">
        <v>266183</v>
      </c>
      <c r="W24" s="63">
        <v>52718</v>
      </c>
      <c r="X24" s="63">
        <v>142109</v>
      </c>
      <c r="Y24" s="63">
        <v>461010</v>
      </c>
      <c r="Z24" s="64">
        <v>15260</v>
      </c>
      <c r="AA24" s="64">
        <v>189</v>
      </c>
      <c r="AB24" s="64">
        <v>287</v>
      </c>
      <c r="AC24" s="64">
        <v>15736</v>
      </c>
      <c r="AD24" s="65">
        <v>6951</v>
      </c>
      <c r="AE24" s="65">
        <v>2466</v>
      </c>
      <c r="AF24" s="65">
        <v>840</v>
      </c>
      <c r="AG24" s="65">
        <v>10257</v>
      </c>
      <c r="AH24" s="67">
        <v>1164</v>
      </c>
      <c r="AI24" s="67">
        <v>63</v>
      </c>
      <c r="AJ24" s="67">
        <v>390</v>
      </c>
      <c r="AK24" s="67">
        <v>1617</v>
      </c>
    </row>
    <row r="25" spans="1:37" s="95" customFormat="1" ht="13" x14ac:dyDescent="0.3">
      <c r="A25" s="39" t="s">
        <v>19</v>
      </c>
      <c r="B25" s="84">
        <v>944060</v>
      </c>
      <c r="C25" s="84">
        <v>143748</v>
      </c>
      <c r="D25" s="85">
        <v>241800</v>
      </c>
      <c r="E25" s="86">
        <v>1329608</v>
      </c>
      <c r="F25" s="87">
        <v>155638</v>
      </c>
      <c r="G25" s="87">
        <v>3119</v>
      </c>
      <c r="H25" s="87">
        <v>3070</v>
      </c>
      <c r="I25" s="87">
        <v>161827</v>
      </c>
      <c r="J25" s="88">
        <v>399517</v>
      </c>
      <c r="K25" s="88">
        <v>82212</v>
      </c>
      <c r="L25" s="88">
        <v>90245</v>
      </c>
      <c r="M25" s="88">
        <v>571974</v>
      </c>
      <c r="N25" s="89">
        <v>38711</v>
      </c>
      <c r="O25" s="89">
        <v>72</v>
      </c>
      <c r="P25" s="89">
        <v>53</v>
      </c>
      <c r="Q25" s="89">
        <v>38836</v>
      </c>
      <c r="R25" s="90">
        <v>14964</v>
      </c>
      <c r="S25" s="90">
        <v>902</v>
      </c>
      <c r="T25" s="90">
        <v>864</v>
      </c>
      <c r="U25" s="90">
        <v>16730</v>
      </c>
      <c r="V25" s="91">
        <v>303323</v>
      </c>
      <c r="W25" s="91">
        <v>54310</v>
      </c>
      <c r="X25" s="91">
        <v>144613</v>
      </c>
      <c r="Y25" s="91">
        <v>502246</v>
      </c>
      <c r="Z25" s="92">
        <v>17903</v>
      </c>
      <c r="AA25" s="92">
        <v>422</v>
      </c>
      <c r="AB25" s="92">
        <v>514</v>
      </c>
      <c r="AC25" s="92">
        <v>18839</v>
      </c>
      <c r="AD25" s="93">
        <v>12220</v>
      </c>
      <c r="AE25" s="93">
        <v>2603</v>
      </c>
      <c r="AF25" s="93">
        <v>1809</v>
      </c>
      <c r="AG25" s="93">
        <v>16632</v>
      </c>
      <c r="AH25" s="94">
        <v>1784</v>
      </c>
      <c r="AI25" s="94">
        <v>108</v>
      </c>
      <c r="AJ25" s="94">
        <v>632</v>
      </c>
      <c r="AK25" s="94">
        <v>2524</v>
      </c>
    </row>
    <row r="26" spans="1:37" s="66" customFormat="1" x14ac:dyDescent="0.25">
      <c r="A26" s="34" t="s">
        <v>4</v>
      </c>
      <c r="B26" s="44">
        <v>269555</v>
      </c>
      <c r="C26" s="44">
        <v>32889</v>
      </c>
      <c r="D26" s="45">
        <v>65166</v>
      </c>
      <c r="E26" s="46">
        <v>367610</v>
      </c>
      <c r="F26" s="59">
        <v>30744</v>
      </c>
      <c r="G26" s="59">
        <v>1883</v>
      </c>
      <c r="H26" s="59">
        <v>1526</v>
      </c>
      <c r="I26" s="59">
        <v>34153</v>
      </c>
      <c r="J26" s="60">
        <v>151054</v>
      </c>
      <c r="K26" s="60">
        <v>29278</v>
      </c>
      <c r="L26" s="60">
        <v>58357</v>
      </c>
      <c r="M26" s="60">
        <v>238689</v>
      </c>
      <c r="N26" s="61">
        <v>40674</v>
      </c>
      <c r="O26" s="61">
        <v>45</v>
      </c>
      <c r="P26" s="61">
        <v>48</v>
      </c>
      <c r="Q26" s="61">
        <v>40767</v>
      </c>
      <c r="R26" s="62">
        <v>8244</v>
      </c>
      <c r="S26" s="62">
        <v>0</v>
      </c>
      <c r="T26" s="62">
        <v>774</v>
      </c>
      <c r="U26" s="62">
        <v>9018</v>
      </c>
      <c r="V26" s="63">
        <v>32209</v>
      </c>
      <c r="W26" s="63">
        <v>1572</v>
      </c>
      <c r="X26" s="63">
        <v>3029</v>
      </c>
      <c r="Y26" s="63">
        <v>36810</v>
      </c>
      <c r="Z26" s="64">
        <v>2284</v>
      </c>
      <c r="AA26" s="64">
        <v>8</v>
      </c>
      <c r="AB26" s="64">
        <v>276</v>
      </c>
      <c r="AC26" s="64">
        <v>2568</v>
      </c>
      <c r="AD26" s="65">
        <v>3779</v>
      </c>
      <c r="AE26" s="65">
        <v>59</v>
      </c>
      <c r="AF26" s="65">
        <v>904</v>
      </c>
      <c r="AG26" s="65">
        <v>4742</v>
      </c>
      <c r="AH26" s="67">
        <v>567</v>
      </c>
      <c r="AI26" s="67">
        <v>44</v>
      </c>
      <c r="AJ26" s="67">
        <v>252</v>
      </c>
      <c r="AK26" s="67">
        <v>863</v>
      </c>
    </row>
    <row r="27" spans="1:37" s="66" customFormat="1" x14ac:dyDescent="0.25">
      <c r="A27" s="34" t="s">
        <v>20</v>
      </c>
      <c r="B27" s="44">
        <v>140920</v>
      </c>
      <c r="C27" s="44">
        <v>8353</v>
      </c>
      <c r="D27" s="45">
        <v>8427</v>
      </c>
      <c r="E27" s="46">
        <v>157700</v>
      </c>
      <c r="F27" s="59">
        <v>81938</v>
      </c>
      <c r="G27" s="59">
        <v>36</v>
      </c>
      <c r="H27" s="59">
        <v>153</v>
      </c>
      <c r="I27" s="59">
        <v>82127</v>
      </c>
      <c r="J27" s="60">
        <v>45319</v>
      </c>
      <c r="K27" s="60">
        <v>7680</v>
      </c>
      <c r="L27" s="60">
        <v>8204</v>
      </c>
      <c r="M27" s="60">
        <v>61203</v>
      </c>
      <c r="N27" s="61">
        <v>1</v>
      </c>
      <c r="O27" s="61">
        <v>0</v>
      </c>
      <c r="P27" s="61">
        <v>3</v>
      </c>
      <c r="Q27" s="61">
        <v>4</v>
      </c>
      <c r="R27" s="62">
        <v>5431</v>
      </c>
      <c r="S27" s="62">
        <v>347</v>
      </c>
      <c r="T27" s="62">
        <v>1</v>
      </c>
      <c r="U27" s="62">
        <v>5779</v>
      </c>
      <c r="V27" s="63">
        <v>6468</v>
      </c>
      <c r="W27" s="63">
        <v>3</v>
      </c>
      <c r="X27" s="63">
        <v>1</v>
      </c>
      <c r="Y27" s="63">
        <v>6472</v>
      </c>
      <c r="Z27" s="64">
        <v>399</v>
      </c>
      <c r="AA27" s="64">
        <v>223</v>
      </c>
      <c r="AB27" s="64">
        <v>0</v>
      </c>
      <c r="AC27" s="64">
        <v>622</v>
      </c>
      <c r="AD27" s="65">
        <v>1349</v>
      </c>
      <c r="AE27" s="65">
        <v>63</v>
      </c>
      <c r="AF27" s="65">
        <v>65</v>
      </c>
      <c r="AG27" s="65">
        <v>1477</v>
      </c>
      <c r="AH27" s="67">
        <v>15</v>
      </c>
      <c r="AI27" s="67">
        <v>1</v>
      </c>
      <c r="AJ27" s="67">
        <v>0</v>
      </c>
      <c r="AK27" s="67">
        <v>16</v>
      </c>
    </row>
    <row r="28" spans="1:37" s="66" customFormat="1" x14ac:dyDescent="0.25">
      <c r="A28" s="34" t="s">
        <v>21</v>
      </c>
      <c r="B28" s="44">
        <v>571483</v>
      </c>
      <c r="C28" s="44">
        <v>105642</v>
      </c>
      <c r="D28" s="45">
        <v>181774</v>
      </c>
      <c r="E28" s="46">
        <v>858899</v>
      </c>
      <c r="F28" s="59">
        <v>48013</v>
      </c>
      <c r="G28" s="59">
        <v>1397</v>
      </c>
      <c r="H28" s="59">
        <v>2419</v>
      </c>
      <c r="I28" s="59">
        <v>51829</v>
      </c>
      <c r="J28" s="60">
        <v>221558</v>
      </c>
      <c r="K28" s="60">
        <v>49119</v>
      </c>
      <c r="L28" s="60">
        <v>32466</v>
      </c>
      <c r="M28" s="60">
        <v>303143</v>
      </c>
      <c r="N28" s="61">
        <v>725</v>
      </c>
      <c r="O28" s="61">
        <v>18</v>
      </c>
      <c r="P28" s="61">
        <v>5</v>
      </c>
      <c r="Q28" s="61">
        <v>748</v>
      </c>
      <c r="R28" s="62">
        <v>1914</v>
      </c>
      <c r="S28" s="62">
        <v>743</v>
      </c>
      <c r="T28" s="62">
        <v>77</v>
      </c>
      <c r="U28" s="62">
        <v>2734</v>
      </c>
      <c r="V28" s="63">
        <v>275950</v>
      </c>
      <c r="W28" s="63">
        <v>52400</v>
      </c>
      <c r="X28" s="63">
        <v>145412</v>
      </c>
      <c r="Y28" s="63">
        <v>473762</v>
      </c>
      <c r="Z28" s="64">
        <v>15451</v>
      </c>
      <c r="AA28" s="64">
        <v>140</v>
      </c>
      <c r="AB28" s="64">
        <v>288</v>
      </c>
      <c r="AC28" s="64">
        <v>15879</v>
      </c>
      <c r="AD28" s="65">
        <v>6757</v>
      </c>
      <c r="AE28" s="65">
        <v>1761</v>
      </c>
      <c r="AF28" s="65">
        <v>712</v>
      </c>
      <c r="AG28" s="65">
        <v>9230</v>
      </c>
      <c r="AH28" s="67">
        <v>1115</v>
      </c>
      <c r="AI28" s="67">
        <v>64</v>
      </c>
      <c r="AJ28" s="67">
        <v>395</v>
      </c>
      <c r="AK28" s="67">
        <v>1574</v>
      </c>
    </row>
    <row r="29" spans="1:37" s="95" customFormat="1" ht="13" x14ac:dyDescent="0.3">
      <c r="A29" s="39" t="s">
        <v>22</v>
      </c>
      <c r="B29" s="84">
        <v>981958</v>
      </c>
      <c r="C29" s="84">
        <v>146884</v>
      </c>
      <c r="D29" s="85">
        <v>255367</v>
      </c>
      <c r="E29" s="86">
        <v>1384209</v>
      </c>
      <c r="F29" s="87">
        <v>160695</v>
      </c>
      <c r="G29" s="87">
        <v>3316</v>
      </c>
      <c r="H29" s="87">
        <v>4098</v>
      </c>
      <c r="I29" s="87">
        <v>168109</v>
      </c>
      <c r="J29" s="88">
        <v>417931</v>
      </c>
      <c r="K29" s="88">
        <v>86077</v>
      </c>
      <c r="L29" s="88">
        <v>99027</v>
      </c>
      <c r="M29" s="88">
        <v>603035</v>
      </c>
      <c r="N29" s="89">
        <v>41400</v>
      </c>
      <c r="O29" s="89">
        <v>63</v>
      </c>
      <c r="P29" s="89">
        <v>56</v>
      </c>
      <c r="Q29" s="89">
        <v>41519</v>
      </c>
      <c r="R29" s="90">
        <v>15589</v>
      </c>
      <c r="S29" s="90">
        <v>1090</v>
      </c>
      <c r="T29" s="90">
        <v>852</v>
      </c>
      <c r="U29" s="90">
        <v>17531</v>
      </c>
      <c r="V29" s="91">
        <v>314627</v>
      </c>
      <c r="W29" s="91">
        <v>53975</v>
      </c>
      <c r="X29" s="91">
        <v>148442</v>
      </c>
      <c r="Y29" s="91">
        <v>517044</v>
      </c>
      <c r="Z29" s="92">
        <v>18134</v>
      </c>
      <c r="AA29" s="92">
        <v>371</v>
      </c>
      <c r="AB29" s="92">
        <v>564</v>
      </c>
      <c r="AC29" s="92">
        <v>19069</v>
      </c>
      <c r="AD29" s="93">
        <v>11885</v>
      </c>
      <c r="AE29" s="93">
        <v>1883</v>
      </c>
      <c r="AF29" s="93">
        <v>1681</v>
      </c>
      <c r="AG29" s="93">
        <v>15449</v>
      </c>
      <c r="AH29" s="94">
        <v>1697</v>
      </c>
      <c r="AI29" s="94">
        <v>109</v>
      </c>
      <c r="AJ29" s="94">
        <v>647</v>
      </c>
      <c r="AK29" s="94">
        <v>2453</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1426169</v>
      </c>
      <c r="C32" s="44">
        <v>209627</v>
      </c>
      <c r="D32" s="45">
        <v>499538</v>
      </c>
      <c r="E32" s="46">
        <v>2135334</v>
      </c>
      <c r="F32" s="59">
        <v>108773</v>
      </c>
      <c r="G32" s="59">
        <v>4882</v>
      </c>
      <c r="H32" s="59">
        <v>4634</v>
      </c>
      <c r="I32" s="59">
        <v>118289</v>
      </c>
      <c r="J32" s="60">
        <v>474604</v>
      </c>
      <c r="K32" s="60">
        <v>88314</v>
      </c>
      <c r="L32" s="60">
        <v>103495</v>
      </c>
      <c r="M32" s="60">
        <v>666413</v>
      </c>
      <c r="N32" s="61">
        <v>53728</v>
      </c>
      <c r="O32" s="61">
        <v>415</v>
      </c>
      <c r="P32" s="61">
        <v>1090</v>
      </c>
      <c r="Q32" s="61">
        <v>55233</v>
      </c>
      <c r="R32" s="62">
        <v>21636</v>
      </c>
      <c r="S32" s="62">
        <v>10514</v>
      </c>
      <c r="T32" s="62">
        <v>12669</v>
      </c>
      <c r="U32" s="62">
        <v>44819</v>
      </c>
      <c r="V32" s="63">
        <v>631339</v>
      </c>
      <c r="W32" s="63">
        <v>74881</v>
      </c>
      <c r="X32" s="63">
        <v>319975</v>
      </c>
      <c r="Y32" s="63">
        <v>1026195</v>
      </c>
      <c r="Z32" s="64">
        <v>84795</v>
      </c>
      <c r="AA32" s="64">
        <v>11912</v>
      </c>
      <c r="AB32" s="64">
        <v>21960</v>
      </c>
      <c r="AC32" s="64">
        <v>118667</v>
      </c>
      <c r="AD32" s="65">
        <v>38117</v>
      </c>
      <c r="AE32" s="65">
        <v>17841</v>
      </c>
      <c r="AF32" s="65">
        <v>31359</v>
      </c>
      <c r="AG32" s="65">
        <v>87317</v>
      </c>
      <c r="AH32" s="67">
        <v>13177</v>
      </c>
      <c r="AI32" s="67">
        <v>868</v>
      </c>
      <c r="AJ32" s="67">
        <v>4356</v>
      </c>
      <c r="AK32" s="67">
        <v>18401</v>
      </c>
    </row>
    <row r="33" spans="1:50" s="66" customFormat="1" x14ac:dyDescent="0.25">
      <c r="A33" s="34" t="s">
        <v>47</v>
      </c>
      <c r="B33" s="44">
        <v>228946</v>
      </c>
      <c r="C33" s="44">
        <v>55655</v>
      </c>
      <c r="D33" s="45">
        <v>164698</v>
      </c>
      <c r="E33" s="46">
        <v>449299</v>
      </c>
      <c r="F33" s="59">
        <v>41325</v>
      </c>
      <c r="G33" s="59">
        <v>3211</v>
      </c>
      <c r="H33" s="59">
        <v>1617</v>
      </c>
      <c r="I33" s="59">
        <v>46153</v>
      </c>
      <c r="J33" s="60">
        <v>44780</v>
      </c>
      <c r="K33" s="60">
        <v>14462</v>
      </c>
      <c r="L33" s="60">
        <v>31781</v>
      </c>
      <c r="M33" s="60">
        <v>91023</v>
      </c>
      <c r="N33" s="61">
        <v>9269</v>
      </c>
      <c r="O33" s="61">
        <v>282</v>
      </c>
      <c r="P33" s="61">
        <v>620</v>
      </c>
      <c r="Q33" s="61">
        <v>10171</v>
      </c>
      <c r="R33" s="62">
        <v>4577</v>
      </c>
      <c r="S33" s="62">
        <v>3398</v>
      </c>
      <c r="T33" s="62">
        <v>4595</v>
      </c>
      <c r="U33" s="62">
        <v>12570</v>
      </c>
      <c r="V33" s="63">
        <v>40784</v>
      </c>
      <c r="W33" s="63">
        <v>10612</v>
      </c>
      <c r="X33" s="63">
        <v>38388</v>
      </c>
      <c r="Y33" s="63">
        <v>89784</v>
      </c>
      <c r="Z33" s="64">
        <v>28680</v>
      </c>
      <c r="AA33" s="64">
        <v>1699</v>
      </c>
      <c r="AB33" s="64">
        <v>12259</v>
      </c>
      <c r="AC33" s="64">
        <v>42638</v>
      </c>
      <c r="AD33" s="65">
        <v>45998</v>
      </c>
      <c r="AE33" s="65">
        <v>19385</v>
      </c>
      <c r="AF33" s="65">
        <v>64669</v>
      </c>
      <c r="AG33" s="65">
        <v>130052</v>
      </c>
      <c r="AH33" s="67">
        <v>13533</v>
      </c>
      <c r="AI33" s="67">
        <v>2606</v>
      </c>
      <c r="AJ33" s="67">
        <v>10769</v>
      </c>
      <c r="AK33" s="67">
        <v>26908</v>
      </c>
    </row>
    <row r="34" spans="1:50" s="66" customFormat="1" x14ac:dyDescent="0.25">
      <c r="A34" s="34" t="s">
        <v>25</v>
      </c>
      <c r="B34" s="44">
        <v>61137</v>
      </c>
      <c r="C34" s="44">
        <v>5843</v>
      </c>
      <c r="D34" s="45">
        <v>14264</v>
      </c>
      <c r="E34" s="46">
        <v>81244</v>
      </c>
      <c r="F34" s="59">
        <v>6544</v>
      </c>
      <c r="G34" s="59">
        <v>249</v>
      </c>
      <c r="H34" s="59">
        <v>118</v>
      </c>
      <c r="I34" s="59">
        <v>6911</v>
      </c>
      <c r="J34" s="60">
        <v>11364</v>
      </c>
      <c r="K34" s="60">
        <v>1670</v>
      </c>
      <c r="L34" s="60">
        <v>3191</v>
      </c>
      <c r="M34" s="60">
        <v>16225</v>
      </c>
      <c r="N34" s="61">
        <v>12297</v>
      </c>
      <c r="O34" s="61">
        <v>1543</v>
      </c>
      <c r="P34" s="61">
        <v>301</v>
      </c>
      <c r="Q34" s="61">
        <v>14141</v>
      </c>
      <c r="R34" s="62">
        <v>1133</v>
      </c>
      <c r="S34" s="62">
        <v>26</v>
      </c>
      <c r="T34" s="62">
        <v>67</v>
      </c>
      <c r="U34" s="62">
        <v>1226</v>
      </c>
      <c r="V34" s="63">
        <v>8281</v>
      </c>
      <c r="W34" s="63">
        <v>414</v>
      </c>
      <c r="X34" s="63">
        <v>3589</v>
      </c>
      <c r="Y34" s="63">
        <v>12284</v>
      </c>
      <c r="Z34" s="64">
        <v>10306</v>
      </c>
      <c r="AA34" s="64">
        <v>253</v>
      </c>
      <c r="AB34" s="64">
        <v>790</v>
      </c>
      <c r="AC34" s="64">
        <v>11349</v>
      </c>
      <c r="AD34" s="65">
        <v>9535</v>
      </c>
      <c r="AE34" s="65">
        <v>1577</v>
      </c>
      <c r="AF34" s="65">
        <v>6025</v>
      </c>
      <c r="AG34" s="65">
        <v>17137</v>
      </c>
      <c r="AH34" s="67">
        <v>1677</v>
      </c>
      <c r="AI34" s="67">
        <v>111</v>
      </c>
      <c r="AJ34" s="67">
        <v>183</v>
      </c>
      <c r="AK34" s="67">
        <v>1971</v>
      </c>
    </row>
    <row r="35" spans="1:50" s="66" customFormat="1" x14ac:dyDescent="0.25">
      <c r="A35" s="34" t="s">
        <v>26</v>
      </c>
      <c r="B35" s="44">
        <v>11594</v>
      </c>
      <c r="C35" s="44">
        <v>886</v>
      </c>
      <c r="D35" s="45">
        <v>4805</v>
      </c>
      <c r="E35" s="46">
        <v>17285</v>
      </c>
      <c r="F35" s="59">
        <v>3688</v>
      </c>
      <c r="G35" s="59">
        <v>93</v>
      </c>
      <c r="H35" s="59">
        <v>92</v>
      </c>
      <c r="I35" s="59">
        <v>3873</v>
      </c>
      <c r="J35" s="60">
        <v>4046</v>
      </c>
      <c r="K35" s="60">
        <v>363</v>
      </c>
      <c r="L35" s="60">
        <v>68</v>
      </c>
      <c r="M35" s="60">
        <v>4477</v>
      </c>
      <c r="N35" s="61">
        <v>2</v>
      </c>
      <c r="O35" s="61">
        <v>0</v>
      </c>
      <c r="P35" s="61">
        <v>0</v>
      </c>
      <c r="Q35" s="61">
        <v>2</v>
      </c>
      <c r="R35" s="62">
        <v>55</v>
      </c>
      <c r="S35" s="62">
        <v>220</v>
      </c>
      <c r="T35" s="62">
        <v>88</v>
      </c>
      <c r="U35" s="62">
        <v>363</v>
      </c>
      <c r="V35" s="63">
        <v>1357</v>
      </c>
      <c r="W35" s="63">
        <v>124</v>
      </c>
      <c r="X35" s="63">
        <v>3991</v>
      </c>
      <c r="Y35" s="63">
        <v>5472</v>
      </c>
      <c r="Z35" s="64">
        <v>55</v>
      </c>
      <c r="AA35" s="64">
        <v>41</v>
      </c>
      <c r="AB35" s="64">
        <v>22</v>
      </c>
      <c r="AC35" s="64">
        <v>118</v>
      </c>
      <c r="AD35" s="65">
        <v>2034</v>
      </c>
      <c r="AE35" s="65">
        <v>45</v>
      </c>
      <c r="AF35" s="65">
        <v>496</v>
      </c>
      <c r="AG35" s="65">
        <v>2575</v>
      </c>
      <c r="AH35" s="67">
        <v>357</v>
      </c>
      <c r="AI35" s="67">
        <v>0</v>
      </c>
      <c r="AJ35" s="67">
        <v>48</v>
      </c>
      <c r="AK35" s="67">
        <v>405</v>
      </c>
    </row>
    <row r="36" spans="1:50" s="66" customFormat="1" x14ac:dyDescent="0.25">
      <c r="A36" s="34" t="s">
        <v>27</v>
      </c>
      <c r="B36" s="44">
        <v>36978</v>
      </c>
      <c r="C36" s="44">
        <v>6907</v>
      </c>
      <c r="D36" s="45">
        <v>41134</v>
      </c>
      <c r="E36" s="46">
        <v>85019</v>
      </c>
      <c r="F36" s="59">
        <v>9623</v>
      </c>
      <c r="G36" s="59">
        <v>288</v>
      </c>
      <c r="H36" s="59">
        <v>102</v>
      </c>
      <c r="I36" s="59">
        <v>10013</v>
      </c>
      <c r="J36" s="60">
        <v>7508</v>
      </c>
      <c r="K36" s="60">
        <v>2787</v>
      </c>
      <c r="L36" s="60">
        <v>6930</v>
      </c>
      <c r="M36" s="60">
        <v>17225</v>
      </c>
      <c r="N36" s="61">
        <v>30</v>
      </c>
      <c r="O36" s="61">
        <v>62</v>
      </c>
      <c r="P36" s="61">
        <v>46</v>
      </c>
      <c r="Q36" s="61">
        <v>138</v>
      </c>
      <c r="R36" s="62">
        <v>277</v>
      </c>
      <c r="S36" s="62">
        <v>190</v>
      </c>
      <c r="T36" s="62">
        <v>168</v>
      </c>
      <c r="U36" s="62">
        <v>635</v>
      </c>
      <c r="V36" s="63">
        <v>8770</v>
      </c>
      <c r="W36" s="63">
        <v>1621</v>
      </c>
      <c r="X36" s="63">
        <v>10240</v>
      </c>
      <c r="Y36" s="63">
        <v>20631</v>
      </c>
      <c r="Z36" s="64">
        <v>5177</v>
      </c>
      <c r="AA36" s="64">
        <v>423</v>
      </c>
      <c r="AB36" s="64">
        <v>2125</v>
      </c>
      <c r="AC36" s="64">
        <v>7725</v>
      </c>
      <c r="AD36" s="65">
        <v>4077</v>
      </c>
      <c r="AE36" s="65">
        <v>958</v>
      </c>
      <c r="AF36" s="65">
        <v>20237</v>
      </c>
      <c r="AG36" s="65">
        <v>25272</v>
      </c>
      <c r="AH36" s="67">
        <v>1516</v>
      </c>
      <c r="AI36" s="67">
        <v>578</v>
      </c>
      <c r="AJ36" s="67">
        <v>1286</v>
      </c>
      <c r="AK36" s="67">
        <v>3380</v>
      </c>
    </row>
    <row r="37" spans="1:50" s="66" customFormat="1" x14ac:dyDescent="0.25">
      <c r="A37" s="34" t="s">
        <v>28</v>
      </c>
      <c r="B37" s="44">
        <v>6666</v>
      </c>
      <c r="C37" s="44">
        <v>2064</v>
      </c>
      <c r="D37" s="45">
        <v>3972</v>
      </c>
      <c r="E37" s="46">
        <v>12702</v>
      </c>
      <c r="F37" s="59">
        <v>1089</v>
      </c>
      <c r="G37" s="59">
        <v>764</v>
      </c>
      <c r="H37" s="59">
        <v>113</v>
      </c>
      <c r="I37" s="59">
        <v>1966</v>
      </c>
      <c r="J37" s="60">
        <v>945</v>
      </c>
      <c r="K37" s="60">
        <v>257</v>
      </c>
      <c r="L37" s="60">
        <v>985</v>
      </c>
      <c r="M37" s="60">
        <v>2187</v>
      </c>
      <c r="N37" s="61">
        <v>115</v>
      </c>
      <c r="O37" s="61">
        <v>4</v>
      </c>
      <c r="P37" s="61">
        <v>3</v>
      </c>
      <c r="Q37" s="61">
        <v>122</v>
      </c>
      <c r="R37" s="62">
        <v>536</v>
      </c>
      <c r="S37" s="62">
        <v>326</v>
      </c>
      <c r="T37" s="62">
        <v>720</v>
      </c>
      <c r="U37" s="62">
        <v>1582</v>
      </c>
      <c r="V37" s="63">
        <v>757</v>
      </c>
      <c r="W37" s="63">
        <v>74</v>
      </c>
      <c r="X37" s="63">
        <v>1044</v>
      </c>
      <c r="Y37" s="63">
        <v>1875</v>
      </c>
      <c r="Z37" s="64">
        <v>2070</v>
      </c>
      <c r="AA37" s="64">
        <v>81</v>
      </c>
      <c r="AB37" s="64">
        <v>414</v>
      </c>
      <c r="AC37" s="64">
        <v>2565</v>
      </c>
      <c r="AD37" s="65">
        <v>820</v>
      </c>
      <c r="AE37" s="65">
        <v>301</v>
      </c>
      <c r="AF37" s="65">
        <v>362</v>
      </c>
      <c r="AG37" s="65">
        <v>1483</v>
      </c>
      <c r="AH37" s="67">
        <v>334</v>
      </c>
      <c r="AI37" s="67">
        <v>257</v>
      </c>
      <c r="AJ37" s="67">
        <v>331</v>
      </c>
      <c r="AK37" s="67">
        <v>922</v>
      </c>
    </row>
    <row r="38" spans="1:50" s="66" customFormat="1" x14ac:dyDescent="0.25">
      <c r="A38" s="34" t="s">
        <v>29</v>
      </c>
      <c r="B38" s="44">
        <v>66907</v>
      </c>
      <c r="C38" s="44">
        <v>6108</v>
      </c>
      <c r="D38" s="45">
        <v>12343</v>
      </c>
      <c r="E38" s="46">
        <v>85358</v>
      </c>
      <c r="F38" s="59">
        <v>12759</v>
      </c>
      <c r="G38" s="59">
        <v>585</v>
      </c>
      <c r="H38" s="59">
        <v>430</v>
      </c>
      <c r="I38" s="59">
        <v>13774</v>
      </c>
      <c r="J38" s="60">
        <v>11308</v>
      </c>
      <c r="K38" s="60">
        <v>1832</v>
      </c>
      <c r="L38" s="60">
        <v>3254</v>
      </c>
      <c r="M38" s="60">
        <v>16394</v>
      </c>
      <c r="N38" s="61">
        <v>9859</v>
      </c>
      <c r="O38" s="61">
        <v>1152</v>
      </c>
      <c r="P38" s="61">
        <v>218</v>
      </c>
      <c r="Q38" s="61">
        <v>11229</v>
      </c>
      <c r="R38" s="62">
        <v>865</v>
      </c>
      <c r="S38" s="62">
        <v>40</v>
      </c>
      <c r="T38" s="62">
        <v>196</v>
      </c>
      <c r="U38" s="62">
        <v>1101</v>
      </c>
      <c r="V38" s="63">
        <v>9106</v>
      </c>
      <c r="W38" s="63">
        <v>486</v>
      </c>
      <c r="X38" s="63">
        <v>2190</v>
      </c>
      <c r="Y38" s="63">
        <v>11782</v>
      </c>
      <c r="Z38" s="64">
        <v>16599</v>
      </c>
      <c r="AA38" s="64">
        <v>533</v>
      </c>
      <c r="AB38" s="64">
        <v>2636</v>
      </c>
      <c r="AC38" s="64">
        <v>19768</v>
      </c>
      <c r="AD38" s="65">
        <v>4688</v>
      </c>
      <c r="AE38" s="65">
        <v>1242</v>
      </c>
      <c r="AF38" s="65">
        <v>2866</v>
      </c>
      <c r="AG38" s="65">
        <v>8796</v>
      </c>
      <c r="AH38" s="67">
        <v>1723</v>
      </c>
      <c r="AI38" s="67">
        <v>238</v>
      </c>
      <c r="AJ38" s="67">
        <v>553</v>
      </c>
      <c r="AK38" s="67">
        <v>2514</v>
      </c>
    </row>
    <row r="39" spans="1:50" s="66" customFormat="1" x14ac:dyDescent="0.25">
      <c r="A39" s="34" t="s">
        <v>52</v>
      </c>
      <c r="B39" s="44">
        <v>53147</v>
      </c>
      <c r="C39" s="44">
        <v>2640</v>
      </c>
      <c r="D39" s="45">
        <v>3212</v>
      </c>
      <c r="E39" s="46">
        <v>58999</v>
      </c>
      <c r="F39" s="59">
        <v>3946</v>
      </c>
      <c r="G39" s="59">
        <v>57</v>
      </c>
      <c r="H39" s="59">
        <v>73</v>
      </c>
      <c r="I39" s="59">
        <v>4076</v>
      </c>
      <c r="J39" s="60">
        <v>28922</v>
      </c>
      <c r="K39" s="60">
        <v>920</v>
      </c>
      <c r="L39" s="60">
        <v>382</v>
      </c>
      <c r="M39" s="60">
        <v>30224</v>
      </c>
      <c r="N39" s="61">
        <v>3150</v>
      </c>
      <c r="O39" s="61">
        <v>0</v>
      </c>
      <c r="P39" s="61">
        <v>9</v>
      </c>
      <c r="Q39" s="61">
        <v>3159</v>
      </c>
      <c r="R39" s="62">
        <v>1931</v>
      </c>
      <c r="S39" s="62">
        <v>125</v>
      </c>
      <c r="T39" s="62">
        <v>0</v>
      </c>
      <c r="U39" s="62">
        <v>2056</v>
      </c>
      <c r="V39" s="63">
        <v>4990</v>
      </c>
      <c r="W39" s="63">
        <v>589</v>
      </c>
      <c r="X39" s="63">
        <v>294</v>
      </c>
      <c r="Y39" s="63">
        <v>5873</v>
      </c>
      <c r="Z39" s="64">
        <v>4065</v>
      </c>
      <c r="AA39" s="64">
        <v>55</v>
      </c>
      <c r="AB39" s="64">
        <v>59</v>
      </c>
      <c r="AC39" s="64">
        <v>4179</v>
      </c>
      <c r="AD39" s="65">
        <v>5714</v>
      </c>
      <c r="AE39" s="65">
        <v>866</v>
      </c>
      <c r="AF39" s="65">
        <v>2049</v>
      </c>
      <c r="AG39" s="65">
        <v>8629</v>
      </c>
      <c r="AH39" s="67">
        <v>429</v>
      </c>
      <c r="AI39" s="67">
        <v>28</v>
      </c>
      <c r="AJ39" s="67">
        <v>346</v>
      </c>
      <c r="AK39" s="67">
        <v>803</v>
      </c>
    </row>
    <row r="40" spans="1:50" s="66" customFormat="1" x14ac:dyDescent="0.25">
      <c r="A40" s="34" t="s">
        <v>30</v>
      </c>
      <c r="B40" s="44">
        <v>283097</v>
      </c>
      <c r="C40" s="44">
        <v>53543</v>
      </c>
      <c r="D40" s="45">
        <v>130226</v>
      </c>
      <c r="E40" s="46">
        <v>466866</v>
      </c>
      <c r="F40" s="59">
        <v>38534</v>
      </c>
      <c r="G40" s="59">
        <v>3479</v>
      </c>
      <c r="H40" s="59">
        <v>3152</v>
      </c>
      <c r="I40" s="59">
        <v>45165</v>
      </c>
      <c r="J40" s="60">
        <v>67546</v>
      </c>
      <c r="K40" s="60">
        <v>20261</v>
      </c>
      <c r="L40" s="60">
        <v>36449</v>
      </c>
      <c r="M40" s="60">
        <v>124256</v>
      </c>
      <c r="N40" s="61">
        <v>14525</v>
      </c>
      <c r="O40" s="61">
        <v>1143</v>
      </c>
      <c r="P40" s="61">
        <v>767</v>
      </c>
      <c r="Q40" s="61">
        <v>16435</v>
      </c>
      <c r="R40" s="62">
        <v>6420</v>
      </c>
      <c r="S40" s="62">
        <v>1857</v>
      </c>
      <c r="T40" s="62">
        <v>1849</v>
      </c>
      <c r="U40" s="62">
        <v>10126</v>
      </c>
      <c r="V40" s="63">
        <v>49670</v>
      </c>
      <c r="W40" s="63">
        <v>7628</v>
      </c>
      <c r="X40" s="63">
        <v>32599</v>
      </c>
      <c r="Y40" s="63">
        <v>89897</v>
      </c>
      <c r="Z40" s="64">
        <v>45570</v>
      </c>
      <c r="AA40" s="64">
        <v>2383</v>
      </c>
      <c r="AB40" s="64">
        <v>14160</v>
      </c>
      <c r="AC40" s="64">
        <v>62113</v>
      </c>
      <c r="AD40" s="65">
        <v>42414</v>
      </c>
      <c r="AE40" s="65">
        <v>13738</v>
      </c>
      <c r="AF40" s="65">
        <v>34695</v>
      </c>
      <c r="AG40" s="65">
        <v>90847</v>
      </c>
      <c r="AH40" s="67">
        <v>18418</v>
      </c>
      <c r="AI40" s="67">
        <v>3054</v>
      </c>
      <c r="AJ40" s="67">
        <v>6555</v>
      </c>
      <c r="AK40" s="67">
        <v>28027</v>
      </c>
    </row>
    <row r="41" spans="1:50" s="95" customFormat="1" ht="13" x14ac:dyDescent="0.3">
      <c r="A41" s="39" t="s">
        <v>31</v>
      </c>
      <c r="B41" s="84">
        <v>2174641</v>
      </c>
      <c r="C41" s="84">
        <v>343273</v>
      </c>
      <c r="D41" s="85">
        <v>874192</v>
      </c>
      <c r="E41" s="86">
        <v>3392106</v>
      </c>
      <c r="F41" s="87">
        <v>226281</v>
      </c>
      <c r="G41" s="87">
        <v>13608</v>
      </c>
      <c r="H41" s="87">
        <v>10331</v>
      </c>
      <c r="I41" s="87">
        <v>250220</v>
      </c>
      <c r="J41" s="88">
        <v>651023</v>
      </c>
      <c r="K41" s="88">
        <v>130866</v>
      </c>
      <c r="L41" s="88">
        <v>186535</v>
      </c>
      <c r="M41" s="88">
        <v>968424</v>
      </c>
      <c r="N41" s="89">
        <v>102975</v>
      </c>
      <c r="O41" s="89">
        <v>4601</v>
      </c>
      <c r="P41" s="89">
        <v>3054</v>
      </c>
      <c r="Q41" s="89">
        <v>110630</v>
      </c>
      <c r="R41" s="90">
        <v>37430</v>
      </c>
      <c r="S41" s="90">
        <v>16696</v>
      </c>
      <c r="T41" s="90">
        <v>20352</v>
      </c>
      <c r="U41" s="90">
        <v>74478</v>
      </c>
      <c r="V41" s="91">
        <v>755054</v>
      </c>
      <c r="W41" s="91">
        <v>96429</v>
      </c>
      <c r="X41" s="91">
        <v>412310</v>
      </c>
      <c r="Y41" s="91">
        <v>1263793</v>
      </c>
      <c r="Z41" s="92">
        <v>197317</v>
      </c>
      <c r="AA41" s="92">
        <v>17380</v>
      </c>
      <c r="AB41" s="92">
        <v>54425</v>
      </c>
      <c r="AC41" s="92">
        <v>269122</v>
      </c>
      <c r="AD41" s="93">
        <v>153397</v>
      </c>
      <c r="AE41" s="93">
        <v>55953</v>
      </c>
      <c r="AF41" s="93">
        <v>162758</v>
      </c>
      <c r="AG41" s="93">
        <v>372108</v>
      </c>
      <c r="AH41" s="94">
        <v>51164</v>
      </c>
      <c r="AI41" s="94">
        <v>7740</v>
      </c>
      <c r="AJ41" s="94">
        <v>24427</v>
      </c>
      <c r="AK41" s="94">
        <v>83331</v>
      </c>
    </row>
    <row r="42" spans="1:50"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ht="13" x14ac:dyDescent="0.3">
      <c r="A43" s="39" t="s">
        <v>32</v>
      </c>
      <c r="B43" s="44">
        <v>178583</v>
      </c>
      <c r="C43" s="44">
        <v>23245</v>
      </c>
      <c r="D43" s="45">
        <v>55814</v>
      </c>
      <c r="E43" s="46">
        <v>257642</v>
      </c>
      <c r="F43" s="59">
        <v>45497</v>
      </c>
      <c r="G43" s="59">
        <v>810</v>
      </c>
      <c r="H43" s="59">
        <v>1210</v>
      </c>
      <c r="I43" s="59">
        <v>47517</v>
      </c>
      <c r="J43" s="60">
        <v>57352</v>
      </c>
      <c r="K43" s="60">
        <v>12071</v>
      </c>
      <c r="L43" s="60">
        <v>17124</v>
      </c>
      <c r="M43" s="60">
        <v>86547</v>
      </c>
      <c r="N43" s="61">
        <v>11855</v>
      </c>
      <c r="O43" s="61">
        <v>4240</v>
      </c>
      <c r="P43" s="61">
        <v>472</v>
      </c>
      <c r="Q43" s="61">
        <v>16567</v>
      </c>
      <c r="R43" s="62">
        <v>379</v>
      </c>
      <c r="S43" s="62">
        <v>1430</v>
      </c>
      <c r="T43" s="62">
        <v>1718</v>
      </c>
      <c r="U43" s="62">
        <v>3527</v>
      </c>
      <c r="V43" s="63">
        <v>23198</v>
      </c>
      <c r="W43" s="63">
        <v>3212</v>
      </c>
      <c r="X43" s="63">
        <v>21790</v>
      </c>
      <c r="Y43" s="63">
        <v>48200</v>
      </c>
      <c r="Z43" s="64">
        <v>10861</v>
      </c>
      <c r="AA43" s="64">
        <v>-1299</v>
      </c>
      <c r="AB43" s="64">
        <v>3184</v>
      </c>
      <c r="AC43" s="64">
        <v>12746</v>
      </c>
      <c r="AD43" s="65">
        <v>25105</v>
      </c>
      <c r="AE43" s="65">
        <v>1543</v>
      </c>
      <c r="AF43" s="65">
        <v>8611</v>
      </c>
      <c r="AG43" s="65">
        <v>35259</v>
      </c>
      <c r="AH43" s="67">
        <v>4336</v>
      </c>
      <c r="AI43" s="67">
        <v>1238</v>
      </c>
      <c r="AJ43" s="67">
        <v>1705</v>
      </c>
      <c r="AK43" s="67">
        <v>7279</v>
      </c>
    </row>
    <row r="44" spans="1:50" s="66" customFormat="1" ht="13" x14ac:dyDescent="0.3">
      <c r="A44" s="39" t="s">
        <v>48</v>
      </c>
      <c r="B44" s="44">
        <v>34142</v>
      </c>
      <c r="C44" s="44">
        <v>3356</v>
      </c>
      <c r="D44" s="45">
        <v>12820</v>
      </c>
      <c r="E44" s="46">
        <v>50318</v>
      </c>
      <c r="F44" s="59">
        <v>9114</v>
      </c>
      <c r="G44" s="59">
        <v>172</v>
      </c>
      <c r="H44" s="59">
        <v>52</v>
      </c>
      <c r="I44" s="59">
        <v>9338</v>
      </c>
      <c r="J44" s="60">
        <v>7139</v>
      </c>
      <c r="K44" s="60">
        <v>1096</v>
      </c>
      <c r="L44" s="60">
        <v>2060</v>
      </c>
      <c r="M44" s="60">
        <v>10295</v>
      </c>
      <c r="N44" s="61">
        <v>2939</v>
      </c>
      <c r="O44" s="61">
        <v>250</v>
      </c>
      <c r="P44" s="61">
        <v>157</v>
      </c>
      <c r="Q44" s="61">
        <v>3346</v>
      </c>
      <c r="R44" s="62">
        <v>281</v>
      </c>
      <c r="S44" s="62">
        <v>93</v>
      </c>
      <c r="T44" s="62">
        <v>110</v>
      </c>
      <c r="U44" s="62">
        <v>484</v>
      </c>
      <c r="V44" s="63">
        <v>6337</v>
      </c>
      <c r="W44" s="63">
        <v>525</v>
      </c>
      <c r="X44" s="63">
        <v>2492</v>
      </c>
      <c r="Y44" s="63">
        <v>9354</v>
      </c>
      <c r="Z44" s="64">
        <v>2791</v>
      </c>
      <c r="AA44" s="64">
        <v>307</v>
      </c>
      <c r="AB44" s="64">
        <v>607</v>
      </c>
      <c r="AC44" s="64">
        <v>3705</v>
      </c>
      <c r="AD44" s="65">
        <v>4364</v>
      </c>
      <c r="AE44" s="65">
        <v>622</v>
      </c>
      <c r="AF44" s="65">
        <v>6979</v>
      </c>
      <c r="AG44" s="65">
        <v>11965</v>
      </c>
      <c r="AH44" s="67">
        <v>1177</v>
      </c>
      <c r="AI44" s="67">
        <v>291</v>
      </c>
      <c r="AJ44" s="67">
        <v>363</v>
      </c>
      <c r="AK44" s="67">
        <v>1831</v>
      </c>
    </row>
    <row r="45" spans="1:50" s="66" customFormat="1" ht="13" x14ac:dyDescent="0.3">
      <c r="A45" s="39" t="s">
        <v>33</v>
      </c>
      <c r="B45" s="44">
        <v>45229</v>
      </c>
      <c r="C45" s="44">
        <v>7661</v>
      </c>
      <c r="D45" s="45">
        <v>1362</v>
      </c>
      <c r="E45" s="46">
        <v>54252</v>
      </c>
      <c r="F45" s="59">
        <v>27873</v>
      </c>
      <c r="G45" s="59">
        <v>125</v>
      </c>
      <c r="H45" s="59">
        <v>162</v>
      </c>
      <c r="I45" s="59">
        <v>28160</v>
      </c>
      <c r="J45" s="60">
        <v>5839</v>
      </c>
      <c r="K45" s="60">
        <v>5159</v>
      </c>
      <c r="L45" s="60">
        <v>439</v>
      </c>
      <c r="M45" s="60">
        <v>11437</v>
      </c>
      <c r="N45" s="61">
        <v>22</v>
      </c>
      <c r="O45" s="61">
        <v>668</v>
      </c>
      <c r="P45" s="61">
        <v>0</v>
      </c>
      <c r="Q45" s="61">
        <v>690</v>
      </c>
      <c r="R45" s="62">
        <v>110</v>
      </c>
      <c r="S45" s="62">
        <v>0</v>
      </c>
      <c r="T45" s="62">
        <v>0</v>
      </c>
      <c r="U45" s="62">
        <v>110</v>
      </c>
      <c r="V45" s="63">
        <v>2234</v>
      </c>
      <c r="W45" s="63">
        <v>0</v>
      </c>
      <c r="X45" s="63">
        <v>63</v>
      </c>
      <c r="Y45" s="63">
        <v>2297</v>
      </c>
      <c r="Z45" s="64">
        <v>1264</v>
      </c>
      <c r="AA45" s="64">
        <v>362</v>
      </c>
      <c r="AB45" s="64">
        <v>1</v>
      </c>
      <c r="AC45" s="64">
        <v>1627</v>
      </c>
      <c r="AD45" s="65">
        <v>7694</v>
      </c>
      <c r="AE45" s="65">
        <v>1242</v>
      </c>
      <c r="AF45" s="65">
        <v>67</v>
      </c>
      <c r="AG45" s="65">
        <v>9003</v>
      </c>
      <c r="AH45" s="67">
        <v>193</v>
      </c>
      <c r="AI45" s="67">
        <v>105</v>
      </c>
      <c r="AJ45" s="67">
        <v>630</v>
      </c>
      <c r="AK45" s="67">
        <v>928</v>
      </c>
    </row>
    <row r="46" spans="1:50" s="66" customFormat="1" ht="13" x14ac:dyDescent="0.3">
      <c r="A46" s="39" t="s">
        <v>49</v>
      </c>
      <c r="B46" s="44">
        <v>2760193</v>
      </c>
      <c r="C46" s="44">
        <v>236547</v>
      </c>
      <c r="D46" s="45">
        <v>487309</v>
      </c>
      <c r="E46" s="46">
        <v>3484049</v>
      </c>
      <c r="F46" s="59">
        <v>560897</v>
      </c>
      <c r="G46" s="59">
        <v>15753</v>
      </c>
      <c r="H46" s="59">
        <v>21342</v>
      </c>
      <c r="I46" s="59">
        <v>597992</v>
      </c>
      <c r="J46" s="60">
        <v>407083</v>
      </c>
      <c r="K46" s="60">
        <v>61103</v>
      </c>
      <c r="L46" s="60">
        <v>126905</v>
      </c>
      <c r="M46" s="60">
        <v>595091</v>
      </c>
      <c r="N46" s="61">
        <v>749552</v>
      </c>
      <c r="O46" s="61">
        <v>49113</v>
      </c>
      <c r="P46" s="61">
        <v>10675</v>
      </c>
      <c r="Q46" s="61">
        <v>809340</v>
      </c>
      <c r="R46" s="62">
        <v>23258</v>
      </c>
      <c r="S46" s="62">
        <v>2578</v>
      </c>
      <c r="T46" s="62">
        <v>7594</v>
      </c>
      <c r="U46" s="62">
        <v>33430</v>
      </c>
      <c r="V46" s="63">
        <v>200577</v>
      </c>
      <c r="W46" s="63">
        <v>12850</v>
      </c>
      <c r="X46" s="63">
        <v>57171</v>
      </c>
      <c r="Y46" s="63">
        <v>270598</v>
      </c>
      <c r="Z46" s="64">
        <v>611068</v>
      </c>
      <c r="AA46" s="64">
        <v>16784</v>
      </c>
      <c r="AB46" s="64">
        <v>53522</v>
      </c>
      <c r="AC46" s="64">
        <v>681374</v>
      </c>
      <c r="AD46" s="65">
        <v>157852</v>
      </c>
      <c r="AE46" s="65">
        <v>67938</v>
      </c>
      <c r="AF46" s="65">
        <v>183008</v>
      </c>
      <c r="AG46" s="65">
        <v>408798</v>
      </c>
      <c r="AH46" s="67">
        <v>49906</v>
      </c>
      <c r="AI46" s="67">
        <v>10428</v>
      </c>
      <c r="AJ46" s="67">
        <v>27092</v>
      </c>
      <c r="AK46" s="67">
        <v>87426</v>
      </c>
    </row>
    <row r="47" spans="1:50"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14" t="s">
        <v>81</v>
      </c>
      <c r="B49" s="114"/>
      <c r="AL49" s="66"/>
      <c r="AM49" s="66"/>
      <c r="AN49" s="66"/>
      <c r="AO49" s="66"/>
      <c r="AP49" s="66"/>
      <c r="AQ49" s="66"/>
      <c r="AR49" s="66"/>
      <c r="AS49" s="66"/>
      <c r="AT49" s="66"/>
      <c r="AU49" s="66"/>
      <c r="AV49" s="66"/>
    </row>
    <row r="50" spans="1:48" x14ac:dyDescent="0.25">
      <c r="A50" s="114" t="s">
        <v>50</v>
      </c>
      <c r="B50" s="114"/>
      <c r="C50" s="114"/>
      <c r="D50" s="114"/>
      <c r="E50" s="114"/>
    </row>
    <row r="51" spans="1:48" x14ac:dyDescent="0.25">
      <c r="A51" s="26" t="s">
        <v>78</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L10:AX43 C49:AG49 A1:IV8 A51:AG65531 F50:AG50 A49 A10:M10 R10:AG42 N10:Q33 N35:Q42 AH11:AK42 A20:M42 A11:A19 F11:M19 A45:AG48 AL12:AU47 AV11:AX47 AY45:IV65531 AH46:AX65531">
    <cfRule type="cellIs" dxfId="21" priority="6" stopIfTrue="1" operator="lessThan">
      <formula>0</formula>
    </cfRule>
  </conditionalFormatting>
  <conditionalFormatting sqref="AH10:AK10">
    <cfRule type="cellIs" dxfId="20" priority="5" stopIfTrue="1" operator="lessThan">
      <formula>0</formula>
    </cfRule>
  </conditionalFormatting>
  <conditionalFormatting sqref="D32:D41">
    <cfRule type="cellIs" dxfId="19" priority="4" stopIfTrue="1" operator="lessThan">
      <formula>0</formula>
    </cfRule>
  </conditionalFormatting>
  <conditionalFormatting sqref="D43:D46">
    <cfRule type="cellIs" dxfId="18" priority="2"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tabSelected="1" view="pageBreakPreview" topLeftCell="A25" zoomScaleSheetLayoutView="100" workbookViewId="0">
      <pane xSplit="1" topLeftCell="B1" activePane="topRight" state="frozen"/>
      <selection sqref="A1:AK56"/>
      <selection pane="topRight" activeCell="D46" sqref="D46"/>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1796875" customWidth="1"/>
    <col min="12" max="12" width="13.453125" customWidth="1"/>
    <col min="13" max="15" width="13.54296875" bestFit="1" customWidth="1"/>
    <col min="16" max="16" width="13.453125" customWidth="1"/>
    <col min="17" max="18" width="13.54296875" bestFit="1" customWidth="1"/>
    <col min="19" max="19" width="13.54296875" customWidth="1"/>
    <col min="20" max="20" width="13.179687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15" t="s">
        <v>44</v>
      </c>
      <c r="B1" s="115"/>
      <c r="C1" s="21"/>
      <c r="D1" s="21"/>
      <c r="E1" s="21"/>
    </row>
    <row r="2" spans="1:37" ht="15.75" customHeight="1" x14ac:dyDescent="0.35">
      <c r="A2" s="126" t="s">
        <v>83</v>
      </c>
      <c r="B2" s="126"/>
      <c r="C2" s="22"/>
      <c r="D2" s="22"/>
      <c r="E2" s="22"/>
      <c r="F2" s="22"/>
      <c r="G2" s="22"/>
      <c r="H2" s="22"/>
    </row>
    <row r="3" spans="1:37" ht="10.5" customHeight="1" x14ac:dyDescent="0.35">
      <c r="A3" s="23"/>
      <c r="B3" s="23"/>
      <c r="C3" s="23"/>
      <c r="D3" s="23"/>
      <c r="E3" s="23"/>
    </row>
    <row r="4" spans="1:37" ht="15" x14ac:dyDescent="0.3">
      <c r="A4" s="120" t="s">
        <v>51</v>
      </c>
      <c r="B4" s="120"/>
      <c r="C4" s="31"/>
      <c r="D4" s="31"/>
      <c r="E4" s="24"/>
    </row>
    <row r="6" spans="1:37" s="6" customFormat="1" ht="30.75" customHeight="1" x14ac:dyDescent="0.3">
      <c r="A6" s="123" t="s">
        <v>34</v>
      </c>
      <c r="B6" s="123" t="s">
        <v>35</v>
      </c>
      <c r="C6" s="123"/>
      <c r="D6" s="123"/>
      <c r="E6" s="123"/>
      <c r="F6" s="124" t="s">
        <v>36</v>
      </c>
      <c r="G6" s="124"/>
      <c r="H6" s="124"/>
      <c r="I6" s="124"/>
      <c r="J6" s="125" t="s">
        <v>37</v>
      </c>
      <c r="K6" s="125"/>
      <c r="L6" s="125"/>
      <c r="M6" s="125"/>
      <c r="N6" s="121" t="s">
        <v>38</v>
      </c>
      <c r="O6" s="121"/>
      <c r="P6" s="121"/>
      <c r="Q6" s="121"/>
      <c r="R6" s="122" t="s">
        <v>39</v>
      </c>
      <c r="S6" s="122"/>
      <c r="T6" s="122"/>
      <c r="U6" s="122"/>
      <c r="V6" s="118" t="s">
        <v>46</v>
      </c>
      <c r="W6" s="118"/>
      <c r="X6" s="118"/>
      <c r="Y6" s="118"/>
      <c r="Z6" s="119" t="s">
        <v>40</v>
      </c>
      <c r="AA6" s="119"/>
      <c r="AB6" s="119"/>
      <c r="AC6" s="119"/>
      <c r="AD6" s="116" t="s">
        <v>41</v>
      </c>
      <c r="AE6" s="116"/>
      <c r="AF6" s="116"/>
      <c r="AG6" s="116"/>
      <c r="AH6" s="154" t="s">
        <v>42</v>
      </c>
      <c r="AI6" s="154"/>
      <c r="AJ6" s="154"/>
      <c r="AK6" s="154"/>
    </row>
    <row r="7" spans="1:37" s="6" customFormat="1" x14ac:dyDescent="0.3">
      <c r="A7" s="123"/>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43</v>
      </c>
      <c r="B8" s="49"/>
      <c r="C8" s="49"/>
      <c r="D8" s="49"/>
      <c r="E8" s="49"/>
      <c r="F8" s="112" t="s">
        <v>65</v>
      </c>
      <c r="G8" s="112" t="s">
        <v>66</v>
      </c>
      <c r="H8" s="112" t="s">
        <v>67</v>
      </c>
      <c r="I8" s="107"/>
      <c r="J8" s="17" t="s">
        <v>68</v>
      </c>
      <c r="K8" s="17" t="s">
        <v>69</v>
      </c>
      <c r="L8" s="17" t="s">
        <v>70</v>
      </c>
      <c r="M8" s="17"/>
      <c r="N8" s="110" t="s">
        <v>68</v>
      </c>
      <c r="O8" s="110" t="s">
        <v>69</v>
      </c>
      <c r="P8" s="110" t="s">
        <v>70</v>
      </c>
      <c r="Q8" s="105"/>
      <c r="R8" s="111" t="s">
        <v>71</v>
      </c>
      <c r="S8" s="111" t="s">
        <v>72</v>
      </c>
      <c r="T8" s="111" t="s">
        <v>73</v>
      </c>
      <c r="U8" s="106"/>
      <c r="V8" s="18"/>
      <c r="W8" s="18"/>
      <c r="X8" s="18"/>
      <c r="Y8" s="18"/>
      <c r="Z8" s="19" t="s">
        <v>71</v>
      </c>
      <c r="AA8" s="19" t="s">
        <v>74</v>
      </c>
      <c r="AB8" s="19" t="s">
        <v>70</v>
      </c>
      <c r="AC8" s="19"/>
      <c r="AD8" s="108" t="s">
        <v>71</v>
      </c>
      <c r="AE8" s="108" t="s">
        <v>74</v>
      </c>
      <c r="AF8" s="108" t="s">
        <v>70</v>
      </c>
      <c r="AG8" s="103"/>
      <c r="AH8" s="109" t="s">
        <v>75</v>
      </c>
      <c r="AI8" s="109" t="s">
        <v>76</v>
      </c>
      <c r="AJ8" s="109" t="s">
        <v>73</v>
      </c>
      <c r="AK8" s="104"/>
    </row>
    <row r="9" spans="1:37" s="79" customFormat="1" x14ac:dyDescent="0.3">
      <c r="A9" s="78"/>
      <c r="B9" s="139" t="s">
        <v>53</v>
      </c>
      <c r="C9" s="140"/>
      <c r="D9" s="140"/>
      <c r="E9" s="141"/>
      <c r="F9" s="142" t="s">
        <v>53</v>
      </c>
      <c r="G9" s="143"/>
      <c r="H9" s="143"/>
      <c r="I9" s="144"/>
      <c r="J9" s="145" t="s">
        <v>53</v>
      </c>
      <c r="K9" s="146"/>
      <c r="L9" s="146"/>
      <c r="M9" s="147"/>
      <c r="N9" s="148" t="s">
        <v>53</v>
      </c>
      <c r="O9" s="149"/>
      <c r="P9" s="149"/>
      <c r="Q9" s="150"/>
      <c r="R9" s="151" t="s">
        <v>53</v>
      </c>
      <c r="S9" s="152"/>
      <c r="T9" s="152"/>
      <c r="U9" s="153"/>
      <c r="V9" s="127" t="s">
        <v>53</v>
      </c>
      <c r="W9" s="128"/>
      <c r="X9" s="128"/>
      <c r="Y9" s="129"/>
      <c r="Z9" s="130" t="s">
        <v>53</v>
      </c>
      <c r="AA9" s="131"/>
      <c r="AB9" s="131"/>
      <c r="AC9" s="132"/>
      <c r="AD9" s="133" t="s">
        <v>53</v>
      </c>
      <c r="AE9" s="134"/>
      <c r="AF9" s="134"/>
      <c r="AG9" s="135"/>
      <c r="AH9" s="136" t="s">
        <v>53</v>
      </c>
      <c r="AI9" s="137"/>
      <c r="AJ9" s="137"/>
      <c r="AK9" s="138"/>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2174970</v>
      </c>
      <c r="C11" s="44">
        <v>374188</v>
      </c>
      <c r="D11" s="45">
        <v>914111</v>
      </c>
      <c r="E11" s="46">
        <v>3463269</v>
      </c>
      <c r="F11" s="59">
        <v>268051</v>
      </c>
      <c r="G11" s="59">
        <v>15101</v>
      </c>
      <c r="H11" s="59">
        <v>13575</v>
      </c>
      <c r="I11" s="59">
        <v>296727</v>
      </c>
      <c r="J11" s="60">
        <v>640999</v>
      </c>
      <c r="K11" s="60">
        <v>154858</v>
      </c>
      <c r="L11" s="60">
        <v>197608</v>
      </c>
      <c r="M11" s="60">
        <v>993465</v>
      </c>
      <c r="N11" s="61">
        <v>89131</v>
      </c>
      <c r="O11" s="61">
        <v>7345</v>
      </c>
      <c r="P11" s="61">
        <v>4447</v>
      </c>
      <c r="Q11" s="61">
        <v>100923</v>
      </c>
      <c r="R11" s="62">
        <v>35634</v>
      </c>
      <c r="S11" s="62">
        <v>19182</v>
      </c>
      <c r="T11" s="62">
        <v>18837</v>
      </c>
      <c r="U11" s="62">
        <v>73653</v>
      </c>
      <c r="V11" s="40">
        <v>741840</v>
      </c>
      <c r="W11" s="40">
        <v>103610</v>
      </c>
      <c r="X11" s="40">
        <v>423954</v>
      </c>
      <c r="Y11" s="40">
        <v>1269404</v>
      </c>
      <c r="Z11" s="35">
        <v>197192</v>
      </c>
      <c r="AA11" s="35">
        <v>14083</v>
      </c>
      <c r="AB11" s="35">
        <v>63236</v>
      </c>
      <c r="AC11" s="35">
        <v>274511</v>
      </c>
      <c r="AD11" s="36">
        <v>149028</v>
      </c>
      <c r="AE11" s="36">
        <v>54550</v>
      </c>
      <c r="AF11" s="36">
        <v>164660</v>
      </c>
      <c r="AG11" s="36">
        <v>368238</v>
      </c>
      <c r="AH11" s="37">
        <v>53095</v>
      </c>
      <c r="AI11" s="37">
        <v>5459</v>
      </c>
      <c r="AJ11" s="37">
        <v>27794</v>
      </c>
      <c r="AK11" s="37">
        <v>86348</v>
      </c>
    </row>
    <row r="12" spans="1:37" s="38" customFormat="1" x14ac:dyDescent="0.3">
      <c r="A12" s="34" t="s">
        <v>7</v>
      </c>
      <c r="B12" s="44">
        <v>17260</v>
      </c>
      <c r="C12" s="44">
        <v>2295</v>
      </c>
      <c r="D12" s="45">
        <v>4491</v>
      </c>
      <c r="E12" s="46">
        <v>24046</v>
      </c>
      <c r="F12" s="59">
        <v>4082</v>
      </c>
      <c r="G12" s="59">
        <v>108</v>
      </c>
      <c r="H12" s="59">
        <v>205</v>
      </c>
      <c r="I12" s="59">
        <v>4395</v>
      </c>
      <c r="J12" s="60">
        <v>3549</v>
      </c>
      <c r="K12" s="60">
        <v>1223</v>
      </c>
      <c r="L12" s="60">
        <v>874</v>
      </c>
      <c r="M12" s="60">
        <v>5646</v>
      </c>
      <c r="N12" s="61">
        <v>1749</v>
      </c>
      <c r="O12" s="61">
        <v>292</v>
      </c>
      <c r="P12" s="61">
        <v>162</v>
      </c>
      <c r="Q12" s="61">
        <v>2203</v>
      </c>
      <c r="R12" s="62">
        <v>490</v>
      </c>
      <c r="S12" s="62">
        <v>46</v>
      </c>
      <c r="T12" s="62">
        <v>120</v>
      </c>
      <c r="U12" s="62">
        <v>656</v>
      </c>
      <c r="V12" s="40">
        <v>3947</v>
      </c>
      <c r="W12" s="40">
        <v>546</v>
      </c>
      <c r="X12" s="40">
        <v>2736</v>
      </c>
      <c r="Y12" s="40">
        <v>7229</v>
      </c>
      <c r="Z12" s="35">
        <v>2473</v>
      </c>
      <c r="AA12" s="35">
        <v>18</v>
      </c>
      <c r="AB12" s="35">
        <v>211</v>
      </c>
      <c r="AC12" s="35">
        <v>2702</v>
      </c>
      <c r="AD12" s="36">
        <v>0</v>
      </c>
      <c r="AE12" s="36">
        <v>0</v>
      </c>
      <c r="AF12" s="36">
        <v>0</v>
      </c>
      <c r="AG12" s="36">
        <v>0</v>
      </c>
      <c r="AH12" s="37">
        <v>970</v>
      </c>
      <c r="AI12" s="37">
        <v>62</v>
      </c>
      <c r="AJ12" s="37">
        <v>183</v>
      </c>
      <c r="AK12" s="37">
        <v>1215</v>
      </c>
    </row>
    <row r="13" spans="1:37" s="38" customFormat="1" x14ac:dyDescent="0.3">
      <c r="A13" s="34" t="s">
        <v>8</v>
      </c>
      <c r="B13" s="44">
        <v>11858</v>
      </c>
      <c r="C13" s="44">
        <v>824</v>
      </c>
      <c r="D13" s="45">
        <v>37</v>
      </c>
      <c r="E13" s="46">
        <v>12719</v>
      </c>
      <c r="F13" s="59">
        <v>967</v>
      </c>
      <c r="G13" s="59">
        <v>102</v>
      </c>
      <c r="H13" s="59">
        <v>1</v>
      </c>
      <c r="I13" s="59">
        <v>1070</v>
      </c>
      <c r="J13" s="60">
        <v>1243</v>
      </c>
      <c r="K13" s="60">
        <v>13</v>
      </c>
      <c r="L13" s="60">
        <v>14</v>
      </c>
      <c r="M13" s="60">
        <v>1270</v>
      </c>
      <c r="N13" s="61">
        <v>611</v>
      </c>
      <c r="O13" s="61">
        <v>460</v>
      </c>
      <c r="P13" s="61">
        <v>0</v>
      </c>
      <c r="Q13" s="61">
        <v>1071</v>
      </c>
      <c r="R13" s="62">
        <v>338</v>
      </c>
      <c r="S13" s="62">
        <v>0</v>
      </c>
      <c r="T13" s="62">
        <v>0</v>
      </c>
      <c r="U13" s="62">
        <v>338</v>
      </c>
      <c r="V13" s="40">
        <v>1854</v>
      </c>
      <c r="W13" s="40">
        <v>2</v>
      </c>
      <c r="X13" s="40">
        <v>1</v>
      </c>
      <c r="Y13" s="40">
        <v>1857</v>
      </c>
      <c r="Z13" s="35">
        <v>1547</v>
      </c>
      <c r="AA13" s="35">
        <v>0</v>
      </c>
      <c r="AB13" s="35">
        <v>13</v>
      </c>
      <c r="AC13" s="35">
        <v>1560</v>
      </c>
      <c r="AD13" s="36">
        <v>5173</v>
      </c>
      <c r="AE13" s="36">
        <v>102</v>
      </c>
      <c r="AF13" s="36">
        <v>0</v>
      </c>
      <c r="AG13" s="36">
        <v>5275</v>
      </c>
      <c r="AH13" s="37">
        <v>125</v>
      </c>
      <c r="AI13" s="37">
        <v>145</v>
      </c>
      <c r="AJ13" s="37">
        <v>8</v>
      </c>
      <c r="AK13" s="37">
        <v>278</v>
      </c>
    </row>
    <row r="14" spans="1:37" s="38" customFormat="1" x14ac:dyDescent="0.3">
      <c r="A14" s="34" t="s">
        <v>9</v>
      </c>
      <c r="B14" s="44">
        <v>2446</v>
      </c>
      <c r="C14" s="44">
        <v>100</v>
      </c>
      <c r="D14" s="45">
        <v>236</v>
      </c>
      <c r="E14" s="46">
        <v>2782</v>
      </c>
      <c r="F14" s="59">
        <v>375</v>
      </c>
      <c r="G14" s="59">
        <v>37</v>
      </c>
      <c r="H14" s="59">
        <v>0</v>
      </c>
      <c r="I14" s="59">
        <v>412</v>
      </c>
      <c r="J14" s="60">
        <v>261</v>
      </c>
      <c r="K14" s="60">
        <v>10</v>
      </c>
      <c r="L14" s="60">
        <v>208</v>
      </c>
      <c r="M14" s="60">
        <v>479</v>
      </c>
      <c r="N14" s="61">
        <v>0</v>
      </c>
      <c r="O14" s="61">
        <v>0</v>
      </c>
      <c r="P14" s="61">
        <v>0</v>
      </c>
      <c r="Q14" s="61">
        <v>0</v>
      </c>
      <c r="R14" s="62">
        <v>0</v>
      </c>
      <c r="S14" s="62">
        <v>0</v>
      </c>
      <c r="T14" s="62">
        <v>0</v>
      </c>
      <c r="U14" s="62">
        <v>0</v>
      </c>
      <c r="V14" s="40">
        <v>913</v>
      </c>
      <c r="W14" s="40">
        <v>0</v>
      </c>
      <c r="X14" s="40">
        <v>27</v>
      </c>
      <c r="Y14" s="40">
        <v>940</v>
      </c>
      <c r="Z14" s="35">
        <v>0</v>
      </c>
      <c r="AA14" s="35">
        <v>0</v>
      </c>
      <c r="AB14" s="35">
        <v>0</v>
      </c>
      <c r="AC14" s="35">
        <v>0</v>
      </c>
      <c r="AD14" s="36">
        <v>715</v>
      </c>
      <c r="AE14" s="36">
        <v>0</v>
      </c>
      <c r="AF14" s="36">
        <v>0</v>
      </c>
      <c r="AG14" s="36">
        <v>715</v>
      </c>
      <c r="AH14" s="37">
        <v>182</v>
      </c>
      <c r="AI14" s="37">
        <v>53</v>
      </c>
      <c r="AJ14" s="37">
        <v>1</v>
      </c>
      <c r="AK14" s="37">
        <v>236</v>
      </c>
    </row>
    <row r="15" spans="1:37" s="38" customFormat="1" x14ac:dyDescent="0.3">
      <c r="A15" s="34" t="s">
        <v>10</v>
      </c>
      <c r="B15" s="44">
        <v>4536</v>
      </c>
      <c r="C15" s="44">
        <v>831</v>
      </c>
      <c r="D15" s="45">
        <v>1032</v>
      </c>
      <c r="E15" s="46">
        <v>6399</v>
      </c>
      <c r="F15" s="59">
        <v>60</v>
      </c>
      <c r="G15" s="59">
        <v>50</v>
      </c>
      <c r="H15" s="59">
        <v>13</v>
      </c>
      <c r="I15" s="59">
        <v>123</v>
      </c>
      <c r="J15" s="60">
        <v>653</v>
      </c>
      <c r="K15" s="60">
        <v>54</v>
      </c>
      <c r="L15" s="60">
        <v>351</v>
      </c>
      <c r="M15" s="60">
        <v>1058</v>
      </c>
      <c r="N15" s="61">
        <v>52</v>
      </c>
      <c r="O15" s="61">
        <v>1</v>
      </c>
      <c r="P15" s="61">
        <v>2</v>
      </c>
      <c r="Q15" s="61">
        <v>55</v>
      </c>
      <c r="R15" s="62">
        <v>470</v>
      </c>
      <c r="S15" s="62">
        <v>55</v>
      </c>
      <c r="T15" s="62">
        <v>22</v>
      </c>
      <c r="U15" s="62">
        <v>547</v>
      </c>
      <c r="V15" s="40">
        <v>839</v>
      </c>
      <c r="W15" s="40">
        <v>88</v>
      </c>
      <c r="X15" s="40">
        <v>466</v>
      </c>
      <c r="Y15" s="40">
        <v>1393</v>
      </c>
      <c r="Z15" s="35">
        <v>2153</v>
      </c>
      <c r="AA15" s="35">
        <v>158</v>
      </c>
      <c r="AB15" s="35">
        <v>47</v>
      </c>
      <c r="AC15" s="35">
        <v>2358</v>
      </c>
      <c r="AD15" s="36">
        <v>0</v>
      </c>
      <c r="AE15" s="36">
        <v>0</v>
      </c>
      <c r="AF15" s="36">
        <v>0</v>
      </c>
      <c r="AG15" s="36">
        <v>0</v>
      </c>
      <c r="AH15" s="37">
        <v>309</v>
      </c>
      <c r="AI15" s="37">
        <v>425</v>
      </c>
      <c r="AJ15" s="37">
        <v>131</v>
      </c>
      <c r="AK15" s="37">
        <v>865</v>
      </c>
    </row>
    <row r="16" spans="1:37" s="38" customFormat="1" x14ac:dyDescent="0.3">
      <c r="A16" s="34" t="s">
        <v>11</v>
      </c>
      <c r="B16" s="44">
        <v>3878</v>
      </c>
      <c r="C16" s="44">
        <v>568</v>
      </c>
      <c r="D16" s="45">
        <v>1431</v>
      </c>
      <c r="E16" s="46">
        <v>5877</v>
      </c>
      <c r="F16" s="59">
        <v>0</v>
      </c>
      <c r="G16" s="59">
        <v>86</v>
      </c>
      <c r="H16" s="59">
        <v>149</v>
      </c>
      <c r="I16" s="59">
        <v>235</v>
      </c>
      <c r="J16" s="60">
        <v>566</v>
      </c>
      <c r="K16" s="60">
        <v>421</v>
      </c>
      <c r="L16" s="60">
        <v>71</v>
      </c>
      <c r="M16" s="60">
        <v>1058</v>
      </c>
      <c r="N16" s="61">
        <v>0</v>
      </c>
      <c r="O16" s="61">
        <v>0</v>
      </c>
      <c r="P16" s="61">
        <v>0</v>
      </c>
      <c r="Q16" s="61">
        <v>0</v>
      </c>
      <c r="R16" s="62">
        <v>355</v>
      </c>
      <c r="S16" s="62">
        <v>0</v>
      </c>
      <c r="T16" s="62">
        <v>2</v>
      </c>
      <c r="U16" s="62">
        <v>357</v>
      </c>
      <c r="V16" s="40">
        <v>2238</v>
      </c>
      <c r="W16" s="40">
        <v>1</v>
      </c>
      <c r="X16" s="40">
        <v>270</v>
      </c>
      <c r="Y16" s="40">
        <v>2509</v>
      </c>
      <c r="Z16" s="35">
        <v>639</v>
      </c>
      <c r="AA16" s="35">
        <v>0</v>
      </c>
      <c r="AB16" s="35">
        <v>922</v>
      </c>
      <c r="AC16" s="35">
        <v>1561</v>
      </c>
      <c r="AD16" s="36">
        <v>0</v>
      </c>
      <c r="AE16" s="36">
        <v>0</v>
      </c>
      <c r="AF16" s="36">
        <v>0</v>
      </c>
      <c r="AG16" s="36">
        <v>0</v>
      </c>
      <c r="AH16" s="37">
        <v>80</v>
      </c>
      <c r="AI16" s="37">
        <v>60</v>
      </c>
      <c r="AJ16" s="37">
        <v>17</v>
      </c>
      <c r="AK16" s="37">
        <v>157</v>
      </c>
    </row>
    <row r="17" spans="1:37" s="38" customFormat="1" x14ac:dyDescent="0.3">
      <c r="A17" s="34" t="s">
        <v>12</v>
      </c>
      <c r="B17" s="44">
        <v>53492</v>
      </c>
      <c r="C17" s="44">
        <v>7186</v>
      </c>
      <c r="D17" s="45">
        <v>4270</v>
      </c>
      <c r="E17" s="46">
        <v>64948</v>
      </c>
      <c r="F17" s="59">
        <v>10616</v>
      </c>
      <c r="G17" s="59">
        <v>236</v>
      </c>
      <c r="H17" s="59">
        <v>84</v>
      </c>
      <c r="I17" s="59">
        <v>10936</v>
      </c>
      <c r="J17" s="60">
        <v>28629</v>
      </c>
      <c r="K17" s="60">
        <v>4531</v>
      </c>
      <c r="L17" s="60">
        <v>1709</v>
      </c>
      <c r="M17" s="60">
        <v>34869</v>
      </c>
      <c r="N17" s="61">
        <v>3371</v>
      </c>
      <c r="O17" s="61">
        <v>2</v>
      </c>
      <c r="P17" s="61">
        <v>0</v>
      </c>
      <c r="Q17" s="61">
        <v>3373</v>
      </c>
      <c r="R17" s="62">
        <v>906</v>
      </c>
      <c r="S17" s="62">
        <v>6</v>
      </c>
      <c r="T17" s="62">
        <v>0</v>
      </c>
      <c r="U17" s="62">
        <v>912</v>
      </c>
      <c r="V17" s="40">
        <v>4505</v>
      </c>
      <c r="W17" s="40">
        <v>2032</v>
      </c>
      <c r="X17" s="40">
        <v>656</v>
      </c>
      <c r="Y17" s="40">
        <v>7193</v>
      </c>
      <c r="Z17" s="35">
        <v>770</v>
      </c>
      <c r="AA17" s="35">
        <v>14</v>
      </c>
      <c r="AB17" s="35">
        <v>765</v>
      </c>
      <c r="AC17" s="35">
        <v>1549</v>
      </c>
      <c r="AD17" s="36">
        <v>4499</v>
      </c>
      <c r="AE17" s="36">
        <v>324</v>
      </c>
      <c r="AF17" s="36">
        <v>551</v>
      </c>
      <c r="AG17" s="36">
        <v>5374</v>
      </c>
      <c r="AH17" s="37">
        <v>196</v>
      </c>
      <c r="AI17" s="37">
        <v>41</v>
      </c>
      <c r="AJ17" s="37">
        <v>505</v>
      </c>
      <c r="AK17" s="37">
        <v>742</v>
      </c>
    </row>
    <row r="18" spans="1:37" s="38" customFormat="1" x14ac:dyDescent="0.3">
      <c r="A18" s="34" t="s">
        <v>13</v>
      </c>
      <c r="B18" s="44">
        <v>44529</v>
      </c>
      <c r="C18" s="44">
        <v>8659</v>
      </c>
      <c r="D18" s="45">
        <v>31883</v>
      </c>
      <c r="E18" s="46">
        <v>85071</v>
      </c>
      <c r="F18" s="59">
        <v>3073</v>
      </c>
      <c r="G18" s="59">
        <v>157</v>
      </c>
      <c r="H18" s="59">
        <v>263</v>
      </c>
      <c r="I18" s="59">
        <v>3493</v>
      </c>
      <c r="J18" s="60">
        <v>7149</v>
      </c>
      <c r="K18" s="60">
        <v>3279</v>
      </c>
      <c r="L18" s="60">
        <v>3745</v>
      </c>
      <c r="M18" s="60">
        <v>14173</v>
      </c>
      <c r="N18" s="61">
        <v>1633</v>
      </c>
      <c r="O18" s="61">
        <v>481</v>
      </c>
      <c r="P18" s="61">
        <v>175</v>
      </c>
      <c r="Q18" s="61">
        <v>2289</v>
      </c>
      <c r="R18" s="62">
        <v>837</v>
      </c>
      <c r="S18" s="62">
        <v>33</v>
      </c>
      <c r="T18" s="62">
        <v>372</v>
      </c>
      <c r="U18" s="62">
        <v>1242</v>
      </c>
      <c r="V18" s="40">
        <v>10527</v>
      </c>
      <c r="W18" s="40">
        <v>673</v>
      </c>
      <c r="X18" s="40">
        <v>4353</v>
      </c>
      <c r="Y18" s="40">
        <v>15553</v>
      </c>
      <c r="Z18" s="35">
        <v>10561</v>
      </c>
      <c r="AA18" s="35">
        <v>767</v>
      </c>
      <c r="AB18" s="35">
        <v>499</v>
      </c>
      <c r="AC18" s="35">
        <v>11827</v>
      </c>
      <c r="AD18" s="36">
        <v>8934</v>
      </c>
      <c r="AE18" s="36">
        <v>2216</v>
      </c>
      <c r="AF18" s="36">
        <v>20706</v>
      </c>
      <c r="AG18" s="36">
        <v>31856</v>
      </c>
      <c r="AH18" s="37">
        <v>1815</v>
      </c>
      <c r="AI18" s="37">
        <v>1053</v>
      </c>
      <c r="AJ18" s="37">
        <v>1770</v>
      </c>
      <c r="AK18" s="37">
        <v>4638</v>
      </c>
    </row>
    <row r="19" spans="1:37" s="100" customFormat="1" x14ac:dyDescent="0.3">
      <c r="A19" s="39" t="s">
        <v>14</v>
      </c>
      <c r="B19" s="84">
        <v>2312969</v>
      </c>
      <c r="C19" s="84">
        <v>394651</v>
      </c>
      <c r="D19" s="85">
        <v>957491</v>
      </c>
      <c r="E19" s="86">
        <v>3665111</v>
      </c>
      <c r="F19" s="87">
        <v>287224</v>
      </c>
      <c r="G19" s="87">
        <v>15877</v>
      </c>
      <c r="H19" s="87">
        <v>14290</v>
      </c>
      <c r="I19" s="87">
        <v>317391</v>
      </c>
      <c r="J19" s="88">
        <v>683049</v>
      </c>
      <c r="K19" s="88">
        <v>164389</v>
      </c>
      <c r="L19" s="88">
        <v>204580</v>
      </c>
      <c r="M19" s="88">
        <v>1052018</v>
      </c>
      <c r="N19" s="89">
        <v>96547</v>
      </c>
      <c r="O19" s="89">
        <v>8581</v>
      </c>
      <c r="P19" s="89">
        <v>4786</v>
      </c>
      <c r="Q19" s="89">
        <v>109914</v>
      </c>
      <c r="R19" s="90">
        <v>39030</v>
      </c>
      <c r="S19" s="90">
        <v>19322</v>
      </c>
      <c r="T19" s="90">
        <v>19353</v>
      </c>
      <c r="U19" s="90">
        <v>77705</v>
      </c>
      <c r="V19" s="96">
        <v>766663</v>
      </c>
      <c r="W19" s="96">
        <v>106952</v>
      </c>
      <c r="X19" s="96">
        <v>432463</v>
      </c>
      <c r="Y19" s="96">
        <v>1306078</v>
      </c>
      <c r="Z19" s="97">
        <v>215335</v>
      </c>
      <c r="AA19" s="97">
        <v>15040</v>
      </c>
      <c r="AB19" s="97">
        <v>65693</v>
      </c>
      <c r="AC19" s="97">
        <v>296068</v>
      </c>
      <c r="AD19" s="98">
        <v>168349</v>
      </c>
      <c r="AE19" s="98">
        <v>57192</v>
      </c>
      <c r="AF19" s="98">
        <v>185917</v>
      </c>
      <c r="AG19" s="98">
        <v>411458</v>
      </c>
      <c r="AH19" s="99">
        <v>56772</v>
      </c>
      <c r="AI19" s="99">
        <v>7298</v>
      </c>
      <c r="AJ19" s="99">
        <v>30409</v>
      </c>
      <c r="AK19" s="99">
        <v>94479</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256492</v>
      </c>
      <c r="C22" s="44">
        <v>33035</v>
      </c>
      <c r="D22" s="45">
        <v>68163</v>
      </c>
      <c r="E22" s="46">
        <v>357690</v>
      </c>
      <c r="F22" s="59">
        <v>30741</v>
      </c>
      <c r="G22" s="59">
        <v>2743</v>
      </c>
      <c r="H22" s="59">
        <v>257</v>
      </c>
      <c r="I22" s="59">
        <v>33741</v>
      </c>
      <c r="J22" s="60">
        <v>147359</v>
      </c>
      <c r="K22" s="60">
        <v>29816</v>
      </c>
      <c r="L22" s="60">
        <v>63401</v>
      </c>
      <c r="M22" s="60">
        <v>240576</v>
      </c>
      <c r="N22" s="61">
        <v>40674</v>
      </c>
      <c r="O22" s="61">
        <v>111</v>
      </c>
      <c r="P22" s="61">
        <v>10</v>
      </c>
      <c r="Q22" s="61">
        <v>40795</v>
      </c>
      <c r="R22" s="62">
        <v>7645</v>
      </c>
      <c r="S22" s="62">
        <v>0</v>
      </c>
      <c r="T22" s="62">
        <v>676</v>
      </c>
      <c r="U22" s="62">
        <v>8321</v>
      </c>
      <c r="V22" s="40">
        <v>24686</v>
      </c>
      <c r="W22" s="40">
        <v>266</v>
      </c>
      <c r="X22" s="40">
        <v>2544</v>
      </c>
      <c r="Y22" s="40">
        <v>27496</v>
      </c>
      <c r="Z22" s="35">
        <v>2322</v>
      </c>
      <c r="AA22" s="35">
        <v>0</v>
      </c>
      <c r="AB22" s="35">
        <v>313</v>
      </c>
      <c r="AC22" s="35">
        <v>2635</v>
      </c>
      <c r="AD22" s="36">
        <v>2485</v>
      </c>
      <c r="AE22" s="36">
        <v>63</v>
      </c>
      <c r="AF22" s="36">
        <v>720</v>
      </c>
      <c r="AG22" s="36">
        <v>3268</v>
      </c>
      <c r="AH22" s="37">
        <v>580</v>
      </c>
      <c r="AI22" s="37">
        <v>36</v>
      </c>
      <c r="AJ22" s="37">
        <v>242</v>
      </c>
      <c r="AK22" s="37">
        <v>858</v>
      </c>
    </row>
    <row r="23" spans="1:37" s="38" customFormat="1" x14ac:dyDescent="0.3">
      <c r="A23" s="34" t="s">
        <v>17</v>
      </c>
      <c r="B23" s="44">
        <v>137212</v>
      </c>
      <c r="C23" s="44">
        <v>13403</v>
      </c>
      <c r="D23" s="45">
        <v>9375</v>
      </c>
      <c r="E23" s="46">
        <v>159990</v>
      </c>
      <c r="F23" s="59">
        <v>81787</v>
      </c>
      <c r="G23" s="59">
        <v>753</v>
      </c>
      <c r="H23" s="59">
        <v>0</v>
      </c>
      <c r="I23" s="59">
        <v>82540</v>
      </c>
      <c r="J23" s="60">
        <v>43806</v>
      </c>
      <c r="K23" s="60">
        <v>12606</v>
      </c>
      <c r="L23" s="60">
        <v>9353</v>
      </c>
      <c r="M23" s="60">
        <v>65765</v>
      </c>
      <c r="N23" s="61">
        <v>1</v>
      </c>
      <c r="O23" s="61">
        <v>0</v>
      </c>
      <c r="P23" s="61">
        <v>0</v>
      </c>
      <c r="Q23" s="61">
        <v>1</v>
      </c>
      <c r="R23" s="62">
        <v>4056</v>
      </c>
      <c r="S23" s="62">
        <v>0</v>
      </c>
      <c r="T23" s="62">
        <v>0</v>
      </c>
      <c r="U23" s="62">
        <v>4056</v>
      </c>
      <c r="V23" s="40">
        <v>6007</v>
      </c>
      <c r="W23" s="40">
        <v>0</v>
      </c>
      <c r="X23" s="40">
        <v>0</v>
      </c>
      <c r="Y23" s="40">
        <v>6007</v>
      </c>
      <c r="Z23" s="35">
        <v>333</v>
      </c>
      <c r="AA23" s="35">
        <v>0</v>
      </c>
      <c r="AB23" s="35">
        <v>0</v>
      </c>
      <c r="AC23" s="35">
        <v>333</v>
      </c>
      <c r="AD23" s="36">
        <v>1207</v>
      </c>
      <c r="AE23" s="36">
        <v>44</v>
      </c>
      <c r="AF23" s="36">
        <v>22</v>
      </c>
      <c r="AG23" s="36">
        <v>1273</v>
      </c>
      <c r="AH23" s="37">
        <v>15</v>
      </c>
      <c r="AI23" s="37">
        <v>0</v>
      </c>
      <c r="AJ23" s="37">
        <v>0</v>
      </c>
      <c r="AK23" s="37">
        <v>15</v>
      </c>
    </row>
    <row r="24" spans="1:37" s="38" customFormat="1" x14ac:dyDescent="0.3">
      <c r="A24" s="34" t="s">
        <v>18</v>
      </c>
      <c r="B24" s="44">
        <v>556451</v>
      </c>
      <c r="C24" s="44">
        <v>112080</v>
      </c>
      <c r="D24" s="45">
        <v>194124</v>
      </c>
      <c r="E24" s="46">
        <v>862655</v>
      </c>
      <c r="F24" s="59">
        <v>49084</v>
      </c>
      <c r="G24" s="59">
        <v>1886</v>
      </c>
      <c r="H24" s="59">
        <v>2502</v>
      </c>
      <c r="I24" s="59">
        <v>53472</v>
      </c>
      <c r="J24" s="60">
        <v>206553</v>
      </c>
      <c r="K24" s="60">
        <v>36979</v>
      </c>
      <c r="L24" s="60">
        <v>43935</v>
      </c>
      <c r="M24" s="60">
        <v>287467</v>
      </c>
      <c r="N24" s="61">
        <v>712</v>
      </c>
      <c r="O24" s="61">
        <v>23</v>
      </c>
      <c r="P24" s="61">
        <v>1</v>
      </c>
      <c r="Q24" s="61">
        <v>736</v>
      </c>
      <c r="R24" s="62">
        <v>822</v>
      </c>
      <c r="S24" s="62">
        <v>0</v>
      </c>
      <c r="T24" s="62">
        <v>77</v>
      </c>
      <c r="U24" s="62">
        <v>899</v>
      </c>
      <c r="V24" s="40">
        <v>275226</v>
      </c>
      <c r="W24" s="40">
        <v>71527</v>
      </c>
      <c r="X24" s="40">
        <v>145992</v>
      </c>
      <c r="Y24" s="40">
        <v>492745</v>
      </c>
      <c r="Z24" s="35">
        <v>15776</v>
      </c>
      <c r="AA24" s="35">
        <v>62</v>
      </c>
      <c r="AB24" s="35">
        <v>327</v>
      </c>
      <c r="AC24" s="35">
        <v>16165</v>
      </c>
      <c r="AD24" s="36">
        <v>7238</v>
      </c>
      <c r="AE24" s="36">
        <v>1295</v>
      </c>
      <c r="AF24" s="36">
        <v>1015</v>
      </c>
      <c r="AG24" s="36">
        <v>9548</v>
      </c>
      <c r="AH24" s="37">
        <v>1040</v>
      </c>
      <c r="AI24" s="37">
        <v>308</v>
      </c>
      <c r="AJ24" s="37">
        <v>275</v>
      </c>
      <c r="AK24" s="37">
        <v>1623</v>
      </c>
    </row>
    <row r="25" spans="1:37" s="100" customFormat="1" x14ac:dyDescent="0.3">
      <c r="A25" s="39" t="s">
        <v>19</v>
      </c>
      <c r="B25" s="84">
        <v>950155</v>
      </c>
      <c r="C25" s="84">
        <v>158518</v>
      </c>
      <c r="D25" s="85">
        <v>271662</v>
      </c>
      <c r="E25" s="86">
        <v>1380335</v>
      </c>
      <c r="F25" s="87">
        <v>161612</v>
      </c>
      <c r="G25" s="87">
        <v>5382</v>
      </c>
      <c r="H25" s="87">
        <v>2759</v>
      </c>
      <c r="I25" s="87">
        <v>169753</v>
      </c>
      <c r="J25" s="88">
        <v>397718</v>
      </c>
      <c r="K25" s="88">
        <v>79401</v>
      </c>
      <c r="L25" s="88">
        <v>116689</v>
      </c>
      <c r="M25" s="88">
        <v>593808</v>
      </c>
      <c r="N25" s="89">
        <v>41387</v>
      </c>
      <c r="O25" s="89">
        <v>134</v>
      </c>
      <c r="P25" s="89">
        <v>11</v>
      </c>
      <c r="Q25" s="89">
        <v>41532</v>
      </c>
      <c r="R25" s="90">
        <v>12523</v>
      </c>
      <c r="S25" s="90">
        <v>0</v>
      </c>
      <c r="T25" s="90">
        <v>753</v>
      </c>
      <c r="U25" s="90">
        <v>13276</v>
      </c>
      <c r="V25" s="96">
        <v>305919</v>
      </c>
      <c r="W25" s="96">
        <v>71793</v>
      </c>
      <c r="X25" s="96">
        <v>148536</v>
      </c>
      <c r="Y25" s="96">
        <v>526248</v>
      </c>
      <c r="Z25" s="97">
        <v>18431</v>
      </c>
      <c r="AA25" s="97">
        <v>62</v>
      </c>
      <c r="AB25" s="97">
        <v>640</v>
      </c>
      <c r="AC25" s="97">
        <v>19133</v>
      </c>
      <c r="AD25" s="98">
        <v>10930</v>
      </c>
      <c r="AE25" s="98">
        <v>1402</v>
      </c>
      <c r="AF25" s="98">
        <v>1757</v>
      </c>
      <c r="AG25" s="98">
        <v>14089</v>
      </c>
      <c r="AH25" s="99">
        <v>1635</v>
      </c>
      <c r="AI25" s="99">
        <v>344</v>
      </c>
      <c r="AJ25" s="99">
        <v>517</v>
      </c>
      <c r="AK25" s="99">
        <v>2496</v>
      </c>
    </row>
    <row r="26" spans="1:37" s="38" customFormat="1" x14ac:dyDescent="0.3">
      <c r="A26" s="34" t="s">
        <v>4</v>
      </c>
      <c r="B26" s="44">
        <v>261139</v>
      </c>
      <c r="C26" s="44">
        <v>39256</v>
      </c>
      <c r="D26" s="45">
        <v>68520</v>
      </c>
      <c r="E26" s="46">
        <v>368915</v>
      </c>
      <c r="F26" s="59">
        <v>29381</v>
      </c>
      <c r="G26" s="59">
        <v>2610</v>
      </c>
      <c r="H26" s="59">
        <v>411</v>
      </c>
      <c r="I26" s="59">
        <v>32402</v>
      </c>
      <c r="J26" s="60">
        <v>148516</v>
      </c>
      <c r="K26" s="60">
        <v>36103</v>
      </c>
      <c r="L26" s="60">
        <v>63728</v>
      </c>
      <c r="M26" s="60">
        <v>248347</v>
      </c>
      <c r="N26" s="61">
        <v>45508</v>
      </c>
      <c r="O26" s="61">
        <v>109</v>
      </c>
      <c r="P26" s="61">
        <v>11</v>
      </c>
      <c r="Q26" s="61">
        <v>45628</v>
      </c>
      <c r="R26" s="62">
        <v>7727</v>
      </c>
      <c r="S26" s="62">
        <v>0</v>
      </c>
      <c r="T26" s="62">
        <v>614</v>
      </c>
      <c r="U26" s="62">
        <v>8341</v>
      </c>
      <c r="V26" s="40">
        <v>24883</v>
      </c>
      <c r="W26" s="40">
        <v>273</v>
      </c>
      <c r="X26" s="40">
        <v>2471</v>
      </c>
      <c r="Y26" s="40">
        <v>27627</v>
      </c>
      <c r="Z26" s="35">
        <v>2342</v>
      </c>
      <c r="AA26" s="35">
        <v>0</v>
      </c>
      <c r="AB26" s="35">
        <v>351</v>
      </c>
      <c r="AC26" s="35">
        <v>2693</v>
      </c>
      <c r="AD26" s="36">
        <v>2246</v>
      </c>
      <c r="AE26" s="36">
        <v>125</v>
      </c>
      <c r="AF26" s="36">
        <v>721</v>
      </c>
      <c r="AG26" s="36">
        <v>3092</v>
      </c>
      <c r="AH26" s="37">
        <v>536</v>
      </c>
      <c r="AI26" s="37">
        <v>36</v>
      </c>
      <c r="AJ26" s="37">
        <v>213</v>
      </c>
      <c r="AK26" s="37">
        <v>785</v>
      </c>
    </row>
    <row r="27" spans="1:37" s="38" customFormat="1" x14ac:dyDescent="0.3">
      <c r="A27" s="34" t="s">
        <v>20</v>
      </c>
      <c r="B27" s="44">
        <v>129490</v>
      </c>
      <c r="C27" s="44">
        <v>11992</v>
      </c>
      <c r="D27" s="45">
        <v>9459</v>
      </c>
      <c r="E27" s="46">
        <v>150941</v>
      </c>
      <c r="F27" s="59">
        <v>77962</v>
      </c>
      <c r="G27" s="59">
        <v>770</v>
      </c>
      <c r="H27" s="59">
        <v>0</v>
      </c>
      <c r="I27" s="59">
        <v>78732</v>
      </c>
      <c r="J27" s="60">
        <v>40545</v>
      </c>
      <c r="K27" s="60">
        <v>11177</v>
      </c>
      <c r="L27" s="60">
        <v>9303</v>
      </c>
      <c r="M27" s="60">
        <v>61025</v>
      </c>
      <c r="N27" s="61">
        <v>1</v>
      </c>
      <c r="O27" s="61">
        <v>1</v>
      </c>
      <c r="P27" s="61">
        <v>0</v>
      </c>
      <c r="Q27" s="61">
        <v>2</v>
      </c>
      <c r="R27" s="62">
        <v>4151</v>
      </c>
      <c r="S27" s="62">
        <v>0</v>
      </c>
      <c r="T27" s="62">
        <v>101</v>
      </c>
      <c r="U27" s="62">
        <v>4252</v>
      </c>
      <c r="V27" s="40">
        <v>5257</v>
      </c>
      <c r="W27" s="40">
        <v>0</v>
      </c>
      <c r="X27" s="40">
        <v>0</v>
      </c>
      <c r="Y27" s="40">
        <v>5257</v>
      </c>
      <c r="Z27" s="35">
        <v>354</v>
      </c>
      <c r="AA27" s="35">
        <v>0</v>
      </c>
      <c r="AB27" s="35">
        <v>32</v>
      </c>
      <c r="AC27" s="35">
        <v>386</v>
      </c>
      <c r="AD27" s="36">
        <v>1207</v>
      </c>
      <c r="AE27" s="36">
        <v>44</v>
      </c>
      <c r="AF27" s="36">
        <v>23</v>
      </c>
      <c r="AG27" s="36">
        <v>1274</v>
      </c>
      <c r="AH27" s="37">
        <v>13</v>
      </c>
      <c r="AI27" s="37">
        <v>0</v>
      </c>
      <c r="AJ27" s="37">
        <v>0</v>
      </c>
      <c r="AK27" s="37">
        <v>13</v>
      </c>
    </row>
    <row r="28" spans="1:37" s="38" customFormat="1" x14ac:dyDescent="0.3">
      <c r="A28" s="34" t="s">
        <v>21</v>
      </c>
      <c r="B28" s="44">
        <v>581399</v>
      </c>
      <c r="C28" s="44">
        <v>111239</v>
      </c>
      <c r="D28" s="45">
        <v>225498</v>
      </c>
      <c r="E28" s="46">
        <v>918136</v>
      </c>
      <c r="F28" s="59">
        <v>51365</v>
      </c>
      <c r="G28" s="59">
        <v>1980</v>
      </c>
      <c r="H28" s="59">
        <v>2005</v>
      </c>
      <c r="I28" s="59">
        <v>55350</v>
      </c>
      <c r="J28" s="60">
        <v>229301</v>
      </c>
      <c r="K28" s="60">
        <v>37181</v>
      </c>
      <c r="L28" s="60">
        <v>47628</v>
      </c>
      <c r="M28" s="60">
        <v>314110</v>
      </c>
      <c r="N28" s="61">
        <v>587</v>
      </c>
      <c r="O28" s="61">
        <v>124</v>
      </c>
      <c r="P28" s="61">
        <v>0</v>
      </c>
      <c r="Q28" s="61">
        <v>711</v>
      </c>
      <c r="R28" s="62">
        <v>840</v>
      </c>
      <c r="S28" s="62">
        <v>3279</v>
      </c>
      <c r="T28" s="62">
        <v>268</v>
      </c>
      <c r="U28" s="62">
        <v>4387</v>
      </c>
      <c r="V28" s="40">
        <v>275718</v>
      </c>
      <c r="W28" s="40">
        <v>66609</v>
      </c>
      <c r="X28" s="40">
        <v>174104</v>
      </c>
      <c r="Y28" s="40">
        <v>516431</v>
      </c>
      <c r="Z28" s="35">
        <v>14964</v>
      </c>
      <c r="AA28" s="35">
        <v>86</v>
      </c>
      <c r="AB28" s="35">
        <v>208</v>
      </c>
      <c r="AC28" s="35">
        <v>15258</v>
      </c>
      <c r="AD28" s="36">
        <v>7469</v>
      </c>
      <c r="AE28" s="36">
        <v>1687</v>
      </c>
      <c r="AF28" s="36">
        <v>1032</v>
      </c>
      <c r="AG28" s="36">
        <v>10188</v>
      </c>
      <c r="AH28" s="37">
        <v>1155</v>
      </c>
      <c r="AI28" s="37">
        <v>293</v>
      </c>
      <c r="AJ28" s="37">
        <v>253</v>
      </c>
      <c r="AK28" s="37">
        <v>1701</v>
      </c>
    </row>
    <row r="29" spans="1:37" s="100" customFormat="1" x14ac:dyDescent="0.3">
      <c r="A29" s="39" t="s">
        <v>22</v>
      </c>
      <c r="B29" s="84">
        <v>972028</v>
      </c>
      <c r="C29" s="84">
        <v>162487</v>
      </c>
      <c r="D29" s="85">
        <v>303477</v>
      </c>
      <c r="E29" s="86">
        <v>1437992</v>
      </c>
      <c r="F29" s="87">
        <v>158708</v>
      </c>
      <c r="G29" s="87">
        <v>5360</v>
      </c>
      <c r="H29" s="87">
        <v>2416</v>
      </c>
      <c r="I29" s="87">
        <v>166484</v>
      </c>
      <c r="J29" s="88">
        <v>418362</v>
      </c>
      <c r="K29" s="88">
        <v>84461</v>
      </c>
      <c r="L29" s="88">
        <v>120659</v>
      </c>
      <c r="M29" s="88">
        <v>623482</v>
      </c>
      <c r="N29" s="89">
        <v>46096</v>
      </c>
      <c r="O29" s="89">
        <v>234</v>
      </c>
      <c r="P29" s="89">
        <v>11</v>
      </c>
      <c r="Q29" s="89">
        <v>46341</v>
      </c>
      <c r="R29" s="90">
        <v>12718</v>
      </c>
      <c r="S29" s="90">
        <v>3279</v>
      </c>
      <c r="T29" s="90">
        <v>983</v>
      </c>
      <c r="U29" s="90">
        <v>16980</v>
      </c>
      <c r="V29" s="96">
        <v>305858</v>
      </c>
      <c r="W29" s="96">
        <v>66882</v>
      </c>
      <c r="X29" s="96">
        <v>176575</v>
      </c>
      <c r="Y29" s="96">
        <v>549315</v>
      </c>
      <c r="Z29" s="97">
        <v>17660</v>
      </c>
      <c r="AA29" s="97">
        <v>86</v>
      </c>
      <c r="AB29" s="97">
        <v>591</v>
      </c>
      <c r="AC29" s="97">
        <v>18337</v>
      </c>
      <c r="AD29" s="98">
        <v>10922</v>
      </c>
      <c r="AE29" s="98">
        <v>1856</v>
      </c>
      <c r="AF29" s="98">
        <v>1776</v>
      </c>
      <c r="AG29" s="98">
        <v>14554</v>
      </c>
      <c r="AH29" s="99">
        <v>1704</v>
      </c>
      <c r="AI29" s="99">
        <v>329</v>
      </c>
      <c r="AJ29" s="99">
        <v>466</v>
      </c>
      <c r="AK29" s="99">
        <v>2499</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1414524</v>
      </c>
      <c r="C32" s="44">
        <v>232487</v>
      </c>
      <c r="D32" s="44">
        <v>545961</v>
      </c>
      <c r="E32" s="46">
        <v>2192972</v>
      </c>
      <c r="F32" s="59">
        <v>114327</v>
      </c>
      <c r="G32" s="59">
        <v>4569</v>
      </c>
      <c r="H32" s="59">
        <v>4443</v>
      </c>
      <c r="I32" s="59">
        <v>123339</v>
      </c>
      <c r="J32" s="60">
        <v>478194</v>
      </c>
      <c r="K32" s="60">
        <v>108397</v>
      </c>
      <c r="L32" s="60">
        <v>110465</v>
      </c>
      <c r="M32" s="60">
        <v>697056</v>
      </c>
      <c r="N32" s="61">
        <v>54246</v>
      </c>
      <c r="O32" s="61">
        <v>192</v>
      </c>
      <c r="P32" s="61">
        <v>1324</v>
      </c>
      <c r="Q32" s="61">
        <v>55762</v>
      </c>
      <c r="R32" s="62">
        <v>24006</v>
      </c>
      <c r="S32" s="62">
        <v>13759</v>
      </c>
      <c r="T32" s="62">
        <v>6686</v>
      </c>
      <c r="U32" s="62">
        <v>44451</v>
      </c>
      <c r="V32" s="40">
        <v>604163</v>
      </c>
      <c r="W32" s="40">
        <v>78694</v>
      </c>
      <c r="X32" s="40">
        <v>340441</v>
      </c>
      <c r="Y32" s="40">
        <v>1023298</v>
      </c>
      <c r="Z32" s="35">
        <v>88018</v>
      </c>
      <c r="AA32" s="35">
        <v>8936</v>
      </c>
      <c r="AB32" s="35">
        <v>29728</v>
      </c>
      <c r="AC32" s="35">
        <v>126682</v>
      </c>
      <c r="AD32" s="36">
        <v>36481</v>
      </c>
      <c r="AE32" s="36">
        <v>17253</v>
      </c>
      <c r="AF32" s="36">
        <v>47855</v>
      </c>
      <c r="AG32" s="36">
        <v>101589</v>
      </c>
      <c r="AH32" s="37">
        <v>15089</v>
      </c>
      <c r="AI32" s="37">
        <v>687</v>
      </c>
      <c r="AJ32" s="37">
        <v>5019</v>
      </c>
      <c r="AK32" s="37">
        <v>20795</v>
      </c>
    </row>
    <row r="33" spans="1:37" s="38" customFormat="1" x14ac:dyDescent="0.3">
      <c r="A33" s="34" t="s">
        <v>47</v>
      </c>
      <c r="B33" s="44">
        <v>225882</v>
      </c>
      <c r="C33" s="44">
        <v>57899</v>
      </c>
      <c r="D33" s="44">
        <v>168898</v>
      </c>
      <c r="E33" s="46">
        <v>452679</v>
      </c>
      <c r="F33" s="59">
        <v>41015</v>
      </c>
      <c r="G33" s="59">
        <v>4414</v>
      </c>
      <c r="H33" s="59">
        <v>2830</v>
      </c>
      <c r="I33" s="59">
        <v>48259</v>
      </c>
      <c r="J33" s="60">
        <v>44191</v>
      </c>
      <c r="K33" s="60">
        <v>18168</v>
      </c>
      <c r="L33" s="60">
        <v>41035</v>
      </c>
      <c r="M33" s="60">
        <v>103394</v>
      </c>
      <c r="N33" s="61">
        <v>9315</v>
      </c>
      <c r="O33" s="61">
        <v>284</v>
      </c>
      <c r="P33" s="61">
        <v>674</v>
      </c>
      <c r="Q33" s="61">
        <v>10273</v>
      </c>
      <c r="R33" s="62">
        <v>4648</v>
      </c>
      <c r="S33" s="62">
        <v>5395</v>
      </c>
      <c r="T33" s="62">
        <v>4329</v>
      </c>
      <c r="U33" s="62">
        <v>14372</v>
      </c>
      <c r="V33" s="40">
        <v>41818</v>
      </c>
      <c r="W33" s="40">
        <v>5135</v>
      </c>
      <c r="X33" s="40">
        <v>45361</v>
      </c>
      <c r="Y33" s="40">
        <v>92314</v>
      </c>
      <c r="Z33" s="35">
        <v>28999</v>
      </c>
      <c r="AA33" s="35">
        <v>923</v>
      </c>
      <c r="AB33" s="35">
        <v>10250</v>
      </c>
      <c r="AC33" s="35">
        <v>40172</v>
      </c>
      <c r="AD33" s="36">
        <v>42396</v>
      </c>
      <c r="AE33" s="36">
        <v>21040</v>
      </c>
      <c r="AF33" s="36">
        <v>52591</v>
      </c>
      <c r="AG33" s="36">
        <v>116027</v>
      </c>
      <c r="AH33" s="37">
        <v>13500</v>
      </c>
      <c r="AI33" s="37">
        <v>2540</v>
      </c>
      <c r="AJ33" s="37">
        <v>11828</v>
      </c>
      <c r="AK33" s="37">
        <v>27868</v>
      </c>
    </row>
    <row r="34" spans="1:37" s="38" customFormat="1" x14ac:dyDescent="0.3">
      <c r="A34" s="34" t="s">
        <v>25</v>
      </c>
      <c r="B34" s="44">
        <v>63429</v>
      </c>
      <c r="C34" s="44">
        <v>5622</v>
      </c>
      <c r="D34" s="44">
        <v>34872</v>
      </c>
      <c r="E34" s="46">
        <v>103923</v>
      </c>
      <c r="F34" s="59">
        <v>8119</v>
      </c>
      <c r="G34" s="59">
        <v>350</v>
      </c>
      <c r="H34" s="59">
        <v>334</v>
      </c>
      <c r="I34" s="59">
        <v>8803</v>
      </c>
      <c r="J34" s="60">
        <v>11822</v>
      </c>
      <c r="K34" s="60">
        <v>1470</v>
      </c>
      <c r="L34" s="60">
        <v>2352</v>
      </c>
      <c r="M34" s="60">
        <v>15644</v>
      </c>
      <c r="N34" s="61">
        <v>11896</v>
      </c>
      <c r="O34" s="61">
        <v>1534</v>
      </c>
      <c r="P34" s="61">
        <v>497</v>
      </c>
      <c r="Q34" s="61">
        <v>13927</v>
      </c>
      <c r="R34" s="62">
        <v>945</v>
      </c>
      <c r="S34" s="62">
        <v>557</v>
      </c>
      <c r="T34" s="62">
        <v>281</v>
      </c>
      <c r="U34" s="62">
        <v>1783</v>
      </c>
      <c r="V34" s="40">
        <v>8876</v>
      </c>
      <c r="W34" s="40">
        <v>520</v>
      </c>
      <c r="X34" s="40">
        <v>3752</v>
      </c>
      <c r="Y34" s="40">
        <v>13148</v>
      </c>
      <c r="Z34" s="35">
        <v>9891</v>
      </c>
      <c r="AA34" s="35">
        <v>89</v>
      </c>
      <c r="AB34" s="35">
        <v>554</v>
      </c>
      <c r="AC34" s="35">
        <v>10534</v>
      </c>
      <c r="AD34" s="36">
        <v>10182</v>
      </c>
      <c r="AE34" s="36">
        <v>1000</v>
      </c>
      <c r="AF34" s="36">
        <v>27017</v>
      </c>
      <c r="AG34" s="36">
        <v>38199</v>
      </c>
      <c r="AH34" s="37">
        <v>1698</v>
      </c>
      <c r="AI34" s="37">
        <v>102</v>
      </c>
      <c r="AJ34" s="37">
        <v>85</v>
      </c>
      <c r="AK34" s="37">
        <v>1885</v>
      </c>
    </row>
    <row r="35" spans="1:37" s="38" customFormat="1" x14ac:dyDescent="0.3">
      <c r="A35" s="34" t="s">
        <v>26</v>
      </c>
      <c r="B35" s="44">
        <v>11039</v>
      </c>
      <c r="C35" s="44">
        <v>1160</v>
      </c>
      <c r="D35" s="44">
        <v>6029</v>
      </c>
      <c r="E35" s="46">
        <v>18228</v>
      </c>
      <c r="F35" s="59">
        <v>3255</v>
      </c>
      <c r="G35" s="59">
        <v>104</v>
      </c>
      <c r="H35" s="59">
        <v>815</v>
      </c>
      <c r="I35" s="59">
        <v>4174</v>
      </c>
      <c r="J35" s="60">
        <v>4082</v>
      </c>
      <c r="K35" s="60">
        <v>640</v>
      </c>
      <c r="L35" s="60">
        <v>227</v>
      </c>
      <c r="M35" s="60">
        <v>4949</v>
      </c>
      <c r="N35" s="61">
        <v>0</v>
      </c>
      <c r="O35" s="61">
        <v>0</v>
      </c>
      <c r="P35" s="61">
        <v>3</v>
      </c>
      <c r="Q35" s="61">
        <v>3</v>
      </c>
      <c r="R35" s="62">
        <v>55</v>
      </c>
      <c r="S35" s="62">
        <v>247</v>
      </c>
      <c r="T35" s="62">
        <v>40</v>
      </c>
      <c r="U35" s="62">
        <v>342</v>
      </c>
      <c r="V35" s="40">
        <v>1391</v>
      </c>
      <c r="W35" s="40">
        <v>100</v>
      </c>
      <c r="X35" s="40">
        <v>4063</v>
      </c>
      <c r="Y35" s="40">
        <v>5554</v>
      </c>
      <c r="Z35" s="35">
        <v>36</v>
      </c>
      <c r="AA35" s="35">
        <v>49</v>
      </c>
      <c r="AB35" s="35">
        <v>34</v>
      </c>
      <c r="AC35" s="35">
        <v>119</v>
      </c>
      <c r="AD35" s="36">
        <v>1819</v>
      </c>
      <c r="AE35" s="36">
        <v>20</v>
      </c>
      <c r="AF35" s="36">
        <v>514</v>
      </c>
      <c r="AG35" s="36">
        <v>2353</v>
      </c>
      <c r="AH35" s="37">
        <v>401</v>
      </c>
      <c r="AI35" s="37">
        <v>0</v>
      </c>
      <c r="AJ35" s="37">
        <v>333</v>
      </c>
      <c r="AK35" s="37">
        <v>734</v>
      </c>
    </row>
    <row r="36" spans="1:37" s="38" customFormat="1" x14ac:dyDescent="0.3">
      <c r="A36" s="34" t="s">
        <v>27</v>
      </c>
      <c r="B36" s="44">
        <v>35382</v>
      </c>
      <c r="C36" s="44">
        <v>6410</v>
      </c>
      <c r="D36" s="44">
        <v>37992</v>
      </c>
      <c r="E36" s="46">
        <v>79784</v>
      </c>
      <c r="F36" s="59">
        <v>7371</v>
      </c>
      <c r="G36" s="59">
        <v>360</v>
      </c>
      <c r="H36" s="59">
        <v>416</v>
      </c>
      <c r="I36" s="59">
        <v>8147</v>
      </c>
      <c r="J36" s="60">
        <v>6729</v>
      </c>
      <c r="K36" s="60">
        <v>2660</v>
      </c>
      <c r="L36" s="60">
        <v>6673</v>
      </c>
      <c r="M36" s="60">
        <v>16062</v>
      </c>
      <c r="N36" s="61">
        <v>38</v>
      </c>
      <c r="O36" s="61">
        <v>57</v>
      </c>
      <c r="P36" s="61">
        <v>74</v>
      </c>
      <c r="Q36" s="61">
        <v>169</v>
      </c>
      <c r="R36" s="62">
        <v>268</v>
      </c>
      <c r="S36" s="62">
        <v>194</v>
      </c>
      <c r="T36" s="62">
        <v>382</v>
      </c>
      <c r="U36" s="62">
        <v>844</v>
      </c>
      <c r="V36" s="40">
        <v>9988</v>
      </c>
      <c r="W36" s="40">
        <v>1545</v>
      </c>
      <c r="X36" s="40">
        <v>10234</v>
      </c>
      <c r="Y36" s="40">
        <v>21767</v>
      </c>
      <c r="Z36" s="35">
        <v>5418</v>
      </c>
      <c r="AA36" s="35">
        <v>271</v>
      </c>
      <c r="AB36" s="35">
        <v>2138</v>
      </c>
      <c r="AC36" s="35">
        <v>7827</v>
      </c>
      <c r="AD36" s="36">
        <v>4103</v>
      </c>
      <c r="AE36" s="36">
        <v>720</v>
      </c>
      <c r="AF36" s="36">
        <v>16721</v>
      </c>
      <c r="AG36" s="36">
        <v>21544</v>
      </c>
      <c r="AH36" s="37">
        <v>1467</v>
      </c>
      <c r="AI36" s="37">
        <v>603</v>
      </c>
      <c r="AJ36" s="37">
        <v>1354</v>
      </c>
      <c r="AK36" s="37">
        <v>3424</v>
      </c>
    </row>
    <row r="37" spans="1:37" s="38" customFormat="1" x14ac:dyDescent="0.3">
      <c r="A37" s="34" t="s">
        <v>28</v>
      </c>
      <c r="B37" s="44">
        <v>6975</v>
      </c>
      <c r="C37" s="44">
        <v>1908</v>
      </c>
      <c r="D37" s="44">
        <v>4281</v>
      </c>
      <c r="E37" s="46">
        <v>13164</v>
      </c>
      <c r="F37" s="59">
        <v>1185</v>
      </c>
      <c r="G37" s="59">
        <v>944</v>
      </c>
      <c r="H37" s="59">
        <v>318</v>
      </c>
      <c r="I37" s="59">
        <v>2447</v>
      </c>
      <c r="J37" s="60">
        <v>942</v>
      </c>
      <c r="K37" s="60">
        <v>253</v>
      </c>
      <c r="L37" s="60">
        <v>1150</v>
      </c>
      <c r="M37" s="60">
        <v>2345</v>
      </c>
      <c r="N37" s="61">
        <v>168</v>
      </c>
      <c r="O37" s="61">
        <v>5</v>
      </c>
      <c r="P37" s="61">
        <v>3</v>
      </c>
      <c r="Q37" s="61">
        <v>176</v>
      </c>
      <c r="R37" s="62">
        <v>544</v>
      </c>
      <c r="S37" s="62">
        <v>16</v>
      </c>
      <c r="T37" s="62">
        <v>910</v>
      </c>
      <c r="U37" s="62">
        <v>1470</v>
      </c>
      <c r="V37" s="40">
        <v>741</v>
      </c>
      <c r="W37" s="40">
        <v>60</v>
      </c>
      <c r="X37" s="40">
        <v>816</v>
      </c>
      <c r="Y37" s="40">
        <v>1617</v>
      </c>
      <c r="Z37" s="35">
        <v>2048</v>
      </c>
      <c r="AA37" s="35">
        <v>120</v>
      </c>
      <c r="AB37" s="35">
        <v>503</v>
      </c>
      <c r="AC37" s="35">
        <v>2671</v>
      </c>
      <c r="AD37" s="36">
        <v>946</v>
      </c>
      <c r="AE37" s="36">
        <v>352</v>
      </c>
      <c r="AF37" s="36">
        <v>305</v>
      </c>
      <c r="AG37" s="36">
        <v>1603</v>
      </c>
      <c r="AH37" s="37">
        <v>401</v>
      </c>
      <c r="AI37" s="37">
        <v>158</v>
      </c>
      <c r="AJ37" s="37">
        <v>276</v>
      </c>
      <c r="AK37" s="37">
        <v>835</v>
      </c>
    </row>
    <row r="38" spans="1:37" s="38" customFormat="1" x14ac:dyDescent="0.3">
      <c r="A38" s="34" t="s">
        <v>29</v>
      </c>
      <c r="B38" s="44">
        <v>67545</v>
      </c>
      <c r="C38" s="44">
        <v>8060</v>
      </c>
      <c r="D38" s="44">
        <v>11922</v>
      </c>
      <c r="E38" s="46">
        <v>87527</v>
      </c>
      <c r="F38" s="59">
        <v>14018</v>
      </c>
      <c r="G38" s="59">
        <v>854</v>
      </c>
      <c r="H38" s="59">
        <v>492</v>
      </c>
      <c r="I38" s="59">
        <v>15364</v>
      </c>
      <c r="J38" s="60">
        <v>11404</v>
      </c>
      <c r="K38" s="60">
        <v>2216</v>
      </c>
      <c r="L38" s="60">
        <v>3592</v>
      </c>
      <c r="M38" s="60">
        <v>17212</v>
      </c>
      <c r="N38" s="61">
        <v>9514</v>
      </c>
      <c r="O38" s="61">
        <v>1024</v>
      </c>
      <c r="P38" s="61">
        <v>278</v>
      </c>
      <c r="Q38" s="61">
        <v>10816</v>
      </c>
      <c r="R38" s="62">
        <v>699</v>
      </c>
      <c r="S38" s="62">
        <v>1163</v>
      </c>
      <c r="T38" s="62">
        <v>53</v>
      </c>
      <c r="U38" s="62">
        <v>1915</v>
      </c>
      <c r="V38" s="40">
        <v>9555</v>
      </c>
      <c r="W38" s="40">
        <v>1159</v>
      </c>
      <c r="X38" s="40">
        <v>1718</v>
      </c>
      <c r="Y38" s="40">
        <v>12432</v>
      </c>
      <c r="Z38" s="35">
        <v>15994</v>
      </c>
      <c r="AA38" s="35">
        <v>184</v>
      </c>
      <c r="AB38" s="35">
        <v>2699</v>
      </c>
      <c r="AC38" s="35">
        <v>18877</v>
      </c>
      <c r="AD38" s="36">
        <v>4624</v>
      </c>
      <c r="AE38" s="36">
        <v>1271</v>
      </c>
      <c r="AF38" s="36">
        <v>2722</v>
      </c>
      <c r="AG38" s="36">
        <v>8617</v>
      </c>
      <c r="AH38" s="37">
        <v>1737</v>
      </c>
      <c r="AI38" s="37">
        <v>189</v>
      </c>
      <c r="AJ38" s="37">
        <v>368</v>
      </c>
      <c r="AK38" s="37">
        <v>2294</v>
      </c>
    </row>
    <row r="39" spans="1:37" s="38" customFormat="1" x14ac:dyDescent="0.3">
      <c r="A39" s="34" t="s">
        <v>52</v>
      </c>
      <c r="B39" s="44">
        <v>83313</v>
      </c>
      <c r="C39" s="44">
        <v>4937</v>
      </c>
      <c r="D39" s="44">
        <v>3306</v>
      </c>
      <c r="E39" s="46">
        <v>91556</v>
      </c>
      <c r="F39" s="59">
        <v>32517</v>
      </c>
      <c r="G39" s="59">
        <v>155</v>
      </c>
      <c r="H39" s="59">
        <v>454</v>
      </c>
      <c r="I39" s="59">
        <v>33126</v>
      </c>
      <c r="J39" s="60">
        <v>28083</v>
      </c>
      <c r="K39" s="60">
        <v>3591</v>
      </c>
      <c r="L39" s="60">
        <v>535</v>
      </c>
      <c r="M39" s="60">
        <v>32209</v>
      </c>
      <c r="N39" s="61">
        <v>5071</v>
      </c>
      <c r="O39" s="61">
        <v>185</v>
      </c>
      <c r="P39" s="61">
        <v>1</v>
      </c>
      <c r="Q39" s="61">
        <v>5257</v>
      </c>
      <c r="R39" s="62">
        <v>1910</v>
      </c>
      <c r="S39" s="62">
        <v>0</v>
      </c>
      <c r="T39" s="62">
        <v>0</v>
      </c>
      <c r="U39" s="62">
        <v>1910</v>
      </c>
      <c r="V39" s="40">
        <v>7506</v>
      </c>
      <c r="W39" s="40">
        <v>674</v>
      </c>
      <c r="X39" s="40">
        <v>1677</v>
      </c>
      <c r="Y39" s="40">
        <v>9857</v>
      </c>
      <c r="Z39" s="35">
        <v>3916</v>
      </c>
      <c r="AA39" s="35">
        <v>23</v>
      </c>
      <c r="AB39" s="35">
        <v>175</v>
      </c>
      <c r="AC39" s="35">
        <v>4114</v>
      </c>
      <c r="AD39" s="36">
        <v>3960</v>
      </c>
      <c r="AE39" s="36">
        <v>295</v>
      </c>
      <c r="AF39" s="36">
        <v>345</v>
      </c>
      <c r="AG39" s="36">
        <v>4600</v>
      </c>
      <c r="AH39" s="37">
        <v>350</v>
      </c>
      <c r="AI39" s="37">
        <v>14</v>
      </c>
      <c r="AJ39" s="37">
        <v>119</v>
      </c>
      <c r="AK39" s="37">
        <v>483</v>
      </c>
    </row>
    <row r="40" spans="1:37" s="38" customFormat="1" x14ac:dyDescent="0.3">
      <c r="A40" s="34" t="s">
        <v>30</v>
      </c>
      <c r="B40" s="44">
        <v>300318</v>
      </c>
      <c r="C40" s="44">
        <v>50696</v>
      </c>
      <c r="D40" s="44">
        <v>143641</v>
      </c>
      <c r="E40" s="46">
        <v>494655</v>
      </c>
      <c r="F40" s="59">
        <v>46822</v>
      </c>
      <c r="G40" s="59">
        <v>3137</v>
      </c>
      <c r="H40" s="59">
        <v>5614</v>
      </c>
      <c r="I40" s="59">
        <v>55573</v>
      </c>
      <c r="J40" s="60">
        <v>65027</v>
      </c>
      <c r="K40" s="60">
        <v>19138</v>
      </c>
      <c r="L40" s="60">
        <v>35947</v>
      </c>
      <c r="M40" s="60">
        <v>120112</v>
      </c>
      <c r="N40" s="61">
        <v>20868</v>
      </c>
      <c r="O40" s="61">
        <v>1258</v>
      </c>
      <c r="P40" s="61">
        <v>1270</v>
      </c>
      <c r="Q40" s="61">
        <v>23396</v>
      </c>
      <c r="R40" s="62">
        <v>5609</v>
      </c>
      <c r="S40" s="62">
        <v>1548</v>
      </c>
      <c r="T40" s="62">
        <v>2741</v>
      </c>
      <c r="U40" s="62">
        <v>9898</v>
      </c>
      <c r="V40" s="40">
        <v>57034</v>
      </c>
      <c r="W40" s="40">
        <v>9340</v>
      </c>
      <c r="X40" s="40">
        <v>32781</v>
      </c>
      <c r="Y40" s="40">
        <v>99155</v>
      </c>
      <c r="Z40" s="35">
        <v>46331</v>
      </c>
      <c r="AA40" s="35">
        <v>2925</v>
      </c>
      <c r="AB40" s="35">
        <v>14043</v>
      </c>
      <c r="AC40" s="35">
        <v>63299</v>
      </c>
      <c r="AD40" s="36">
        <v>38669</v>
      </c>
      <c r="AE40" s="36">
        <v>11078</v>
      </c>
      <c r="AF40" s="36">
        <v>43159</v>
      </c>
      <c r="AG40" s="36">
        <v>92906</v>
      </c>
      <c r="AH40" s="37">
        <v>19958</v>
      </c>
      <c r="AI40" s="37">
        <v>2272</v>
      </c>
      <c r="AJ40" s="37">
        <v>8086</v>
      </c>
      <c r="AK40" s="37">
        <v>30316</v>
      </c>
    </row>
    <row r="41" spans="1:37" s="100" customFormat="1" x14ac:dyDescent="0.3">
      <c r="A41" s="39" t="s">
        <v>31</v>
      </c>
      <c r="B41" s="84">
        <v>2208407</v>
      </c>
      <c r="C41" s="84">
        <v>369179</v>
      </c>
      <c r="D41" s="84">
        <v>956902</v>
      </c>
      <c r="E41" s="86">
        <v>3534488</v>
      </c>
      <c r="F41" s="87">
        <v>268629</v>
      </c>
      <c r="G41" s="87">
        <v>14887</v>
      </c>
      <c r="H41" s="87">
        <v>15716</v>
      </c>
      <c r="I41" s="87">
        <v>299232</v>
      </c>
      <c r="J41" s="88">
        <v>650474</v>
      </c>
      <c r="K41" s="88">
        <v>156533</v>
      </c>
      <c r="L41" s="88">
        <v>201976</v>
      </c>
      <c r="M41" s="88">
        <v>1008983</v>
      </c>
      <c r="N41" s="89">
        <v>111116</v>
      </c>
      <c r="O41" s="89">
        <v>4539</v>
      </c>
      <c r="P41" s="89">
        <v>4124</v>
      </c>
      <c r="Q41" s="89">
        <v>119779</v>
      </c>
      <c r="R41" s="90">
        <v>38684</v>
      </c>
      <c r="S41" s="90">
        <v>22879</v>
      </c>
      <c r="T41" s="90">
        <v>15422</v>
      </c>
      <c r="U41" s="90">
        <v>76985</v>
      </c>
      <c r="V41" s="96">
        <v>741072</v>
      </c>
      <c r="W41" s="96">
        <v>97227</v>
      </c>
      <c r="X41" s="96">
        <v>440843</v>
      </c>
      <c r="Y41" s="96">
        <v>1279142</v>
      </c>
      <c r="Z41" s="97">
        <v>200651</v>
      </c>
      <c r="AA41" s="97">
        <v>13520</v>
      </c>
      <c r="AB41" s="97">
        <v>60124</v>
      </c>
      <c r="AC41" s="97">
        <v>274295</v>
      </c>
      <c r="AD41" s="98">
        <v>143180</v>
      </c>
      <c r="AE41" s="98">
        <v>53029</v>
      </c>
      <c r="AF41" s="98">
        <v>191229</v>
      </c>
      <c r="AG41" s="98">
        <v>387438</v>
      </c>
      <c r="AH41" s="99">
        <v>54601</v>
      </c>
      <c r="AI41" s="99">
        <v>6565</v>
      </c>
      <c r="AJ41" s="99">
        <v>27468</v>
      </c>
      <c r="AK41" s="99">
        <v>88634</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126435</v>
      </c>
      <c r="C43" s="44">
        <v>29441</v>
      </c>
      <c r="D43" s="45">
        <v>32404</v>
      </c>
      <c r="E43" s="46">
        <v>188280</v>
      </c>
      <c r="F43" s="59">
        <v>15691</v>
      </c>
      <c r="G43" s="59">
        <v>968</v>
      </c>
      <c r="H43" s="59">
        <v>-1769</v>
      </c>
      <c r="I43" s="59">
        <v>14890</v>
      </c>
      <c r="J43" s="60">
        <v>53219</v>
      </c>
      <c r="K43" s="60">
        <v>12916</v>
      </c>
      <c r="L43" s="60">
        <v>6574</v>
      </c>
      <c r="M43" s="60">
        <v>72709</v>
      </c>
      <c r="N43" s="61">
        <v>-9860</v>
      </c>
      <c r="O43" s="61">
        <v>4142</v>
      </c>
      <c r="P43" s="61">
        <v>662</v>
      </c>
      <c r="Q43" s="61">
        <v>-5056</v>
      </c>
      <c r="R43" s="62">
        <v>541</v>
      </c>
      <c r="S43" s="62">
        <v>-278</v>
      </c>
      <c r="T43" s="62">
        <v>4161</v>
      </c>
      <c r="U43" s="62">
        <v>4424</v>
      </c>
      <c r="V43" s="40">
        <v>25530</v>
      </c>
      <c r="W43" s="40">
        <v>4814</v>
      </c>
      <c r="X43" s="40">
        <v>19659</v>
      </c>
      <c r="Y43" s="40">
        <v>50003</v>
      </c>
      <c r="Z43" s="35">
        <v>13913</v>
      </c>
      <c r="AA43" s="35">
        <v>1544</v>
      </c>
      <c r="AB43" s="35">
        <v>5520</v>
      </c>
      <c r="AC43" s="35">
        <v>20977</v>
      </c>
      <c r="AD43" s="36">
        <v>25161</v>
      </c>
      <c r="AE43" s="36">
        <v>4617</v>
      </c>
      <c r="AF43" s="36">
        <v>-5293</v>
      </c>
      <c r="AG43" s="36">
        <v>24485</v>
      </c>
      <c r="AH43" s="37">
        <v>2240</v>
      </c>
      <c r="AI43" s="37">
        <v>718</v>
      </c>
      <c r="AJ43" s="37">
        <v>2890</v>
      </c>
      <c r="AK43" s="37">
        <v>5848</v>
      </c>
    </row>
    <row r="44" spans="1:37" s="38" customFormat="1" x14ac:dyDescent="0.3">
      <c r="A44" s="39" t="s">
        <v>48</v>
      </c>
      <c r="B44" s="44">
        <v>30998</v>
      </c>
      <c r="C44" s="44">
        <v>7314</v>
      </c>
      <c r="D44" s="45">
        <v>12367</v>
      </c>
      <c r="E44" s="46">
        <v>50679</v>
      </c>
      <c r="F44" s="59">
        <v>9279</v>
      </c>
      <c r="G44" s="59">
        <v>82</v>
      </c>
      <c r="H44" s="59">
        <v>44</v>
      </c>
      <c r="I44" s="59">
        <v>9405</v>
      </c>
      <c r="J44" s="60">
        <v>6025</v>
      </c>
      <c r="K44" s="60">
        <v>4978</v>
      </c>
      <c r="L44" s="60">
        <v>1776</v>
      </c>
      <c r="M44" s="60">
        <v>12779</v>
      </c>
      <c r="N44" s="61">
        <v>424</v>
      </c>
      <c r="O44" s="61">
        <v>552</v>
      </c>
      <c r="P44" s="61">
        <v>127</v>
      </c>
      <c r="Q44" s="61">
        <v>1103</v>
      </c>
      <c r="R44" s="62">
        <v>348</v>
      </c>
      <c r="S44" s="62">
        <v>0</v>
      </c>
      <c r="T44" s="62">
        <v>235</v>
      </c>
      <c r="U44" s="62">
        <v>583</v>
      </c>
      <c r="V44" s="40">
        <v>6873</v>
      </c>
      <c r="W44" s="40">
        <v>982</v>
      </c>
      <c r="X44" s="40">
        <v>2071</v>
      </c>
      <c r="Y44" s="40">
        <v>9926</v>
      </c>
      <c r="Z44" s="35">
        <v>4185</v>
      </c>
      <c r="AA44" s="35">
        <v>26</v>
      </c>
      <c r="AB44" s="35">
        <v>294</v>
      </c>
      <c r="AC44" s="35">
        <v>4505</v>
      </c>
      <c r="AD44" s="36">
        <v>3168</v>
      </c>
      <c r="AE44" s="36">
        <v>568</v>
      </c>
      <c r="AF44" s="36">
        <v>7298</v>
      </c>
      <c r="AG44" s="36">
        <v>11034</v>
      </c>
      <c r="AH44" s="37">
        <v>696</v>
      </c>
      <c r="AI44" s="37">
        <v>126</v>
      </c>
      <c r="AJ44" s="37">
        <v>522</v>
      </c>
      <c r="AK44" s="37">
        <v>1344</v>
      </c>
    </row>
    <row r="45" spans="1:37" s="38" customFormat="1" x14ac:dyDescent="0.3">
      <c r="A45" s="39" t="s">
        <v>33</v>
      </c>
      <c r="B45" s="44">
        <v>26376</v>
      </c>
      <c r="C45" s="44">
        <v>4390</v>
      </c>
      <c r="D45" s="45">
        <v>1736</v>
      </c>
      <c r="E45" s="46">
        <v>32502</v>
      </c>
      <c r="F45" s="59">
        <v>11542</v>
      </c>
      <c r="G45" s="59">
        <v>83</v>
      </c>
      <c r="H45" s="59">
        <v>0</v>
      </c>
      <c r="I45" s="59">
        <v>11625</v>
      </c>
      <c r="J45" s="60">
        <v>2784</v>
      </c>
      <c r="K45" s="60">
        <v>1793</v>
      </c>
      <c r="L45" s="60">
        <v>484</v>
      </c>
      <c r="M45" s="60">
        <v>5061</v>
      </c>
      <c r="N45" s="61">
        <v>217</v>
      </c>
      <c r="O45" s="61">
        <v>652</v>
      </c>
      <c r="P45" s="61">
        <v>0</v>
      </c>
      <c r="Q45" s="61">
        <v>869</v>
      </c>
      <c r="R45" s="62">
        <v>252</v>
      </c>
      <c r="S45" s="62">
        <v>0</v>
      </c>
      <c r="T45" s="62">
        <v>0</v>
      </c>
      <c r="U45" s="62">
        <v>252</v>
      </c>
      <c r="V45" s="40">
        <v>1580</v>
      </c>
      <c r="W45" s="40">
        <v>0</v>
      </c>
      <c r="X45" s="40">
        <v>189</v>
      </c>
      <c r="Y45" s="40">
        <v>1769</v>
      </c>
      <c r="Z45" s="35">
        <v>3007</v>
      </c>
      <c r="AA45" s="35">
        <v>173</v>
      </c>
      <c r="AB45" s="35">
        <v>0</v>
      </c>
      <c r="AC45" s="35">
        <v>3180</v>
      </c>
      <c r="AD45" s="36">
        <v>6570</v>
      </c>
      <c r="AE45" s="36">
        <v>1198</v>
      </c>
      <c r="AF45" s="36">
        <v>52</v>
      </c>
      <c r="AG45" s="36">
        <v>7820</v>
      </c>
      <c r="AH45" s="37">
        <v>424</v>
      </c>
      <c r="AI45" s="37">
        <v>491</v>
      </c>
      <c r="AJ45" s="37">
        <v>1011</v>
      </c>
      <c r="AK45" s="37">
        <v>1926</v>
      </c>
    </row>
    <row r="46" spans="1:37" s="38" customFormat="1" x14ac:dyDescent="0.3">
      <c r="A46" s="39" t="s">
        <v>49</v>
      </c>
      <c r="B46" s="44">
        <v>2759553</v>
      </c>
      <c r="C46" s="44">
        <v>219782</v>
      </c>
      <c r="D46" s="46">
        <v>532854</v>
      </c>
      <c r="E46" s="46">
        <v>3512189</v>
      </c>
      <c r="F46" s="59">
        <v>560437</v>
      </c>
      <c r="G46" s="59">
        <v>20753</v>
      </c>
      <c r="H46" s="59">
        <v>18657</v>
      </c>
      <c r="I46" s="59">
        <v>599847</v>
      </c>
      <c r="J46" s="60">
        <v>417200</v>
      </c>
      <c r="K46" s="60">
        <v>63681</v>
      </c>
      <c r="L46" s="60">
        <v>107523</v>
      </c>
      <c r="M46" s="60">
        <v>588404</v>
      </c>
      <c r="N46" s="61">
        <v>752805</v>
      </c>
      <c r="O46" s="61">
        <v>46783</v>
      </c>
      <c r="P46" s="61">
        <v>14387</v>
      </c>
      <c r="Q46" s="61">
        <v>813975</v>
      </c>
      <c r="R46" s="62">
        <v>15160</v>
      </c>
      <c r="S46" s="62">
        <v>3364</v>
      </c>
      <c r="T46" s="62">
        <v>10600</v>
      </c>
      <c r="U46" s="62">
        <v>29124</v>
      </c>
      <c r="V46" s="40">
        <v>192313</v>
      </c>
      <c r="W46" s="40">
        <v>15385</v>
      </c>
      <c r="X46" s="40">
        <v>74511</v>
      </c>
      <c r="Y46" s="40">
        <v>282209</v>
      </c>
      <c r="Z46" s="35">
        <v>614672</v>
      </c>
      <c r="AA46" s="35">
        <v>15776</v>
      </c>
      <c r="AB46" s="35">
        <v>48996</v>
      </c>
      <c r="AC46" s="35">
        <v>679444</v>
      </c>
      <c r="AD46" s="36">
        <v>158988</v>
      </c>
      <c r="AE46" s="36">
        <v>47665</v>
      </c>
      <c r="AF46" s="36">
        <v>235613</v>
      </c>
      <c r="AG46" s="36">
        <v>442266</v>
      </c>
      <c r="AH46" s="37">
        <v>47978</v>
      </c>
      <c r="AI46" s="37">
        <v>6375</v>
      </c>
      <c r="AJ46" s="37">
        <v>22567</v>
      </c>
      <c r="AK46" s="37">
        <v>76920</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3">
      <c r="A48" s="1"/>
      <c r="B48" s="47"/>
      <c r="C48" s="47"/>
      <c r="D48" s="47"/>
      <c r="E48" s="47"/>
      <c r="F48" s="47"/>
      <c r="G48" s="47"/>
      <c r="H48" s="47"/>
      <c r="I48" s="47"/>
      <c r="J48" s="47"/>
      <c r="K48" s="47"/>
      <c r="L48" s="47"/>
      <c r="M48" s="47"/>
      <c r="N48" s="47"/>
      <c r="O48" s="47"/>
      <c r="P48" s="47"/>
      <c r="Q48" s="47"/>
      <c r="R48" s="47"/>
      <c r="S48" s="47"/>
      <c r="T48" s="47"/>
      <c r="U48" s="47"/>
    </row>
    <row r="49" spans="1:40" x14ac:dyDescent="0.3">
      <c r="A49" s="114" t="s">
        <v>82</v>
      </c>
      <c r="B49" s="114"/>
      <c r="C49" s="47"/>
      <c r="D49" s="47"/>
      <c r="E49" s="47"/>
      <c r="F49" s="47"/>
      <c r="G49" s="47"/>
      <c r="H49" s="47"/>
      <c r="I49" s="47"/>
      <c r="J49" s="47"/>
      <c r="K49" s="47"/>
      <c r="L49" s="47"/>
      <c r="M49" s="47"/>
      <c r="N49" s="47"/>
      <c r="O49" s="47"/>
      <c r="P49" s="47"/>
      <c r="Q49" s="47"/>
      <c r="R49" s="47"/>
      <c r="S49" s="47"/>
      <c r="T49" s="47"/>
      <c r="U49" s="47"/>
    </row>
    <row r="50" spans="1:40" x14ac:dyDescent="0.3">
      <c r="A50" s="114" t="s">
        <v>50</v>
      </c>
      <c r="B50" s="114"/>
      <c r="C50" s="114"/>
      <c r="D50" s="114"/>
      <c r="E50" s="114"/>
      <c r="F50" s="47"/>
      <c r="G50" s="47"/>
      <c r="H50" s="47"/>
      <c r="I50" s="47"/>
      <c r="J50" s="47"/>
      <c r="K50" s="47"/>
      <c r="L50" s="47"/>
      <c r="M50" s="47"/>
      <c r="N50" s="47"/>
      <c r="O50" s="47"/>
      <c r="P50" s="47"/>
      <c r="Q50" s="47"/>
      <c r="R50" s="47"/>
      <c r="S50" s="47"/>
      <c r="T50" s="47"/>
      <c r="U50" s="47"/>
    </row>
    <row r="51" spans="1:40" x14ac:dyDescent="0.3">
      <c r="A51" s="26" t="s">
        <v>78</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3">
      <c r="A52" s="1"/>
      <c r="B52" s="47"/>
      <c r="C52" s="47"/>
      <c r="D52" s="47"/>
      <c r="E52" s="47"/>
      <c r="F52" s="47"/>
      <c r="G52" s="47"/>
      <c r="H52" s="47"/>
      <c r="I52" s="47"/>
      <c r="J52" s="47"/>
      <c r="K52" s="47"/>
      <c r="L52" s="47"/>
      <c r="M52" s="47"/>
      <c r="N52" s="47"/>
      <c r="O52" s="47"/>
      <c r="P52" s="47"/>
      <c r="Q52" s="47"/>
      <c r="R52" s="47"/>
      <c r="S52" s="47"/>
      <c r="T52" s="47"/>
      <c r="U52" s="47"/>
    </row>
    <row r="53" spans="1:40"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
      <c r="B54" s="47"/>
      <c r="C54" s="47"/>
      <c r="D54" s="47"/>
      <c r="E54" s="47"/>
      <c r="F54" s="47"/>
      <c r="G54" s="47"/>
      <c r="H54" s="47"/>
      <c r="I54" s="47"/>
      <c r="J54" s="47"/>
      <c r="K54" s="47"/>
      <c r="L54" s="47"/>
      <c r="M54" s="47"/>
      <c r="N54" s="47"/>
      <c r="O54" s="47"/>
      <c r="P54" s="47"/>
      <c r="Q54" s="47"/>
      <c r="R54" s="47"/>
      <c r="S54" s="47"/>
      <c r="T54" s="47"/>
      <c r="U54" s="47"/>
    </row>
    <row r="55" spans="1:40" s="33" customFormat="1" x14ac:dyDescent="0.3">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3">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x14ac:dyDescent="0.3">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x14ac:dyDescent="0.3">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x14ac:dyDescent="0.3">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x14ac:dyDescent="0.3">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x14ac:dyDescent="0.3">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x14ac:dyDescent="0.3">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3">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3">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3">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3">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3">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3">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3">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3">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3">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row>
    <row r="346" spans="1:40" x14ac:dyDescent="0.3">
      <c r="A346" s="1"/>
    </row>
    <row r="347" spans="1:40" x14ac:dyDescent="0.3">
      <c r="A347" s="1"/>
    </row>
    <row r="348" spans="1:40" x14ac:dyDescent="0.3">
      <c r="A348" s="1"/>
    </row>
    <row r="349" spans="1:40" x14ac:dyDescent="0.3">
      <c r="A349" s="1"/>
    </row>
    <row r="350" spans="1:40" x14ac:dyDescent="0.3">
      <c r="A350" s="1"/>
    </row>
    <row r="351" spans="1:40" x14ac:dyDescent="0.3">
      <c r="A351" s="1"/>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5"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G7" sqref="G7"/>
    </sheetView>
  </sheetViews>
  <sheetFormatPr defaultRowHeight="13" x14ac:dyDescent="0.3"/>
  <cols>
    <col min="1" max="1" width="10.81640625" bestFit="1" customWidth="1"/>
    <col min="2" max="5" width="12.81640625" customWidth="1"/>
  </cols>
  <sheetData>
    <row r="1" spans="1:8" x14ac:dyDescent="0.3">
      <c r="A1" s="156" t="s">
        <v>44</v>
      </c>
      <c r="B1" s="156"/>
      <c r="C1" s="156"/>
      <c r="D1" s="156"/>
      <c r="E1" s="156"/>
    </row>
    <row r="2" spans="1:8" x14ac:dyDescent="0.3">
      <c r="A2" s="156" t="s">
        <v>45</v>
      </c>
      <c r="B2" s="156"/>
      <c r="C2" s="156"/>
      <c r="D2" s="156"/>
      <c r="E2" s="156"/>
    </row>
    <row r="3" spans="1:8" x14ac:dyDescent="0.3">
      <c r="A3" s="81"/>
      <c r="B3" s="81"/>
      <c r="C3" s="81"/>
      <c r="D3" s="81"/>
      <c r="E3" s="81"/>
    </row>
    <row r="4" spans="1:8" ht="13.5" thickBot="1" x14ac:dyDescent="0.35">
      <c r="A4" s="155" t="s">
        <v>79</v>
      </c>
      <c r="B4" s="155"/>
      <c r="C4" s="155"/>
      <c r="D4" s="155"/>
      <c r="E4" s="155"/>
      <c r="F4" s="83"/>
      <c r="G4" s="83"/>
      <c r="H4" s="83"/>
    </row>
    <row r="5" spans="1:8" ht="13.5" thickBot="1" x14ac:dyDescent="0.35"/>
    <row r="6" spans="1:8" ht="15" thickBot="1" x14ac:dyDescent="0.4">
      <c r="A6" s="80" t="s">
        <v>84</v>
      </c>
      <c r="B6" s="155" t="s">
        <v>85</v>
      </c>
      <c r="C6" s="155"/>
      <c r="D6" s="155"/>
      <c r="E6" s="155"/>
    </row>
    <row r="7" spans="1:8" ht="15" thickBot="1" x14ac:dyDescent="0.4">
      <c r="A7" s="80"/>
      <c r="B7" s="82" t="s">
        <v>86</v>
      </c>
      <c r="C7" s="82" t="s">
        <v>87</v>
      </c>
      <c r="D7" s="82" t="s">
        <v>88</v>
      </c>
      <c r="E7" s="82" t="s">
        <v>89</v>
      </c>
    </row>
    <row r="8" spans="1:8" ht="15" thickBot="1" x14ac:dyDescent="0.4">
      <c r="A8" s="80" t="s">
        <v>54</v>
      </c>
      <c r="B8" s="82">
        <f>487500000/15*19.5</f>
        <v>633750000</v>
      </c>
      <c r="C8" s="82">
        <f>125000000/15*19.5</f>
        <v>162500000</v>
      </c>
      <c r="D8" s="113">
        <f>50000000/15*19.5</f>
        <v>65000000</v>
      </c>
      <c r="E8" s="82">
        <v>2000000</v>
      </c>
    </row>
    <row r="9" spans="1:8" ht="15" thickBot="1" x14ac:dyDescent="0.4">
      <c r="A9" s="80" t="s">
        <v>55</v>
      </c>
      <c r="B9" s="82">
        <f>637500000/15*19.5</f>
        <v>828750000</v>
      </c>
      <c r="C9" s="82">
        <f>162500000/15*19.5</f>
        <v>211250000</v>
      </c>
      <c r="D9" s="113">
        <f>62500000/15*19.5</f>
        <v>81250000</v>
      </c>
      <c r="E9" s="82">
        <v>2000000</v>
      </c>
    </row>
    <row r="10" spans="1:8" ht="15" thickBot="1" x14ac:dyDescent="0.4">
      <c r="A10" s="80" t="s">
        <v>56</v>
      </c>
      <c r="B10" s="82">
        <f>637500000/15*19.5</f>
        <v>828750000</v>
      </c>
      <c r="C10" s="82">
        <f>162500000/15*19.5</f>
        <v>211250000</v>
      </c>
      <c r="D10" s="113">
        <f>63750000/15*19.5</f>
        <v>82875000</v>
      </c>
      <c r="E10" s="82">
        <v>2000000</v>
      </c>
    </row>
    <row r="11" spans="1:8" ht="15" thickBot="1" x14ac:dyDescent="0.4">
      <c r="A11" s="80" t="s">
        <v>57</v>
      </c>
      <c r="B11" s="82">
        <f>325000000/15*19.5</f>
        <v>422500000</v>
      </c>
      <c r="C11" s="82">
        <f>75000000/15*19.5</f>
        <v>97500000</v>
      </c>
      <c r="D11" s="113">
        <f>37500000/15*19.5</f>
        <v>48750000</v>
      </c>
      <c r="E11" s="82">
        <v>2000000</v>
      </c>
    </row>
    <row r="12" spans="1:8" ht="15" thickBot="1" x14ac:dyDescent="0.4">
      <c r="A12" s="80" t="s">
        <v>58</v>
      </c>
      <c r="B12" s="82">
        <f>800000000/15*19.5</f>
        <v>1040000000</v>
      </c>
      <c r="C12" s="82">
        <f>400000000/15*19.5</f>
        <v>520000000</v>
      </c>
      <c r="D12" s="113">
        <f>75000000/15*19.5</f>
        <v>97500000</v>
      </c>
      <c r="E12" s="82">
        <v>2000000</v>
      </c>
    </row>
    <row r="13" spans="1:8" ht="15" thickBot="1" x14ac:dyDescent="0.4">
      <c r="A13" s="80" t="s">
        <v>59</v>
      </c>
      <c r="B13" s="82">
        <f>487500000/15*19.5</f>
        <v>633750000</v>
      </c>
      <c r="C13" s="82">
        <f>237500000/15*19.5</f>
        <v>308750000</v>
      </c>
      <c r="D13" s="113">
        <f>50000000/15*19.5</f>
        <v>65000000</v>
      </c>
      <c r="E13" s="82">
        <v>2000000</v>
      </c>
    </row>
    <row r="14" spans="1:8" ht="15" thickBot="1" x14ac:dyDescent="0.4">
      <c r="A14" s="80" t="s">
        <v>60</v>
      </c>
      <c r="B14" s="82">
        <f>487500000/15*19.5</f>
        <v>633750000</v>
      </c>
      <c r="C14" s="82">
        <f>237500000/15*19.5</f>
        <v>308750000</v>
      </c>
      <c r="D14" s="113">
        <f>50000000/15*19.5</f>
        <v>65000000</v>
      </c>
      <c r="E14" s="82">
        <v>2000000</v>
      </c>
    </row>
    <row r="15" spans="1:8" ht="15" thickBot="1" x14ac:dyDescent="0.4">
      <c r="A15" s="80" t="s">
        <v>61</v>
      </c>
      <c r="B15" s="82">
        <f>162500000/15*19.5</f>
        <v>211250000</v>
      </c>
      <c r="C15" s="82">
        <f>75000000/15*19.5</f>
        <v>97500000</v>
      </c>
      <c r="D15" s="113">
        <f>63750000/15*19.5</f>
        <v>82875000</v>
      </c>
      <c r="E15" s="82">
        <v>2000000</v>
      </c>
    </row>
    <row r="16" spans="1:8" ht="15" thickBot="1" x14ac:dyDescent="0.4">
      <c r="A16" s="80" t="s">
        <v>62</v>
      </c>
      <c r="B16" s="82">
        <f>325000000/15*19.5</f>
        <v>422500000</v>
      </c>
      <c r="C16" s="82">
        <f>162500000/15*19.5</f>
        <v>211250000</v>
      </c>
      <c r="D16" s="113">
        <f>37500000/15*19.5</f>
        <v>48750000</v>
      </c>
      <c r="E16" s="82">
        <v>2000000</v>
      </c>
    </row>
    <row r="17" spans="1:5" ht="15" thickBot="1" x14ac:dyDescent="0.4">
      <c r="A17" s="80" t="s">
        <v>63</v>
      </c>
      <c r="B17" s="82">
        <f>325000000/15*19.5</f>
        <v>422500000</v>
      </c>
      <c r="C17" s="82">
        <f>162500000/15*19.5</f>
        <v>211250000</v>
      </c>
      <c r="D17" s="113">
        <f>37500000/15*19.5</f>
        <v>48750000</v>
      </c>
      <c r="E17" s="82">
        <v>2000000</v>
      </c>
    </row>
    <row r="18" spans="1:5" ht="15" thickBot="1" x14ac:dyDescent="0.4">
      <c r="A18" s="80" t="s">
        <v>64</v>
      </c>
      <c r="B18" s="82">
        <f>162500000/15*19.5</f>
        <v>211250000</v>
      </c>
      <c r="C18" s="82">
        <f>75000000/15*19.5</f>
        <v>97500000</v>
      </c>
      <c r="D18" s="113">
        <f>12500000/15*19.5</f>
        <v>16250000</v>
      </c>
      <c r="E18" s="82">
        <v>2000000</v>
      </c>
    </row>
  </sheetData>
  <mergeCells count="4">
    <mergeCell ref="B6:E6"/>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September 2023</vt:lpstr>
      <vt:lpstr>December 2023</vt:lpstr>
      <vt:lpstr>DTIC cut off points for QFS</vt:lpstr>
      <vt:lpstr>DEC08_SML</vt:lpstr>
      <vt:lpstr>MAR09_SML</vt:lpstr>
      <vt:lpstr>'September 2023'!Print_Area</vt:lpstr>
      <vt:lpstr>'December 2023'!Print_Titles</vt:lpstr>
      <vt:lpstr>'September 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2024-03-19T09:37:41Z</dcterms:modified>
</cp:coreProperties>
</file>